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tabRatio="2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<sst xmlns="http://schemas.openxmlformats.org/spreadsheetml/2006/main" count="281" uniqueCount="247">
  <si>
    <t>附件1:</t>
  </si>
  <si>
    <t>提前下达2021年中央财政专项扶贫资金分配表</t>
  </si>
  <si>
    <t>单位：万元</t>
  </si>
  <si>
    <t>市县名称</t>
  </si>
  <si>
    <t>预算代码</t>
  </si>
  <si>
    <t>合计</t>
  </si>
  <si>
    <t>扶贫发展支出方向</t>
  </si>
  <si>
    <t>少数民族发展
支出方向</t>
  </si>
  <si>
    <t>以工代赈
支出方向</t>
  </si>
  <si>
    <t>国有贫困农场
扶贫支出方向</t>
  </si>
  <si>
    <t>国有贫困林场扶贫支出方向</t>
  </si>
  <si>
    <t>备注</t>
  </si>
  <si>
    <t>小计</t>
  </si>
  <si>
    <t>其中</t>
  </si>
  <si>
    <t>10个深度贫困县</t>
  </si>
  <si>
    <t>13个末批摘帽县</t>
  </si>
  <si>
    <t>45个国定贫困县</t>
  </si>
  <si>
    <t>革命老区</t>
  </si>
  <si>
    <t>人口较多的易地扶贫搬迁集中安置区后续产业扶持</t>
  </si>
  <si>
    <t>石家庄市合计</t>
  </si>
  <si>
    <t>市本级小计</t>
  </si>
  <si>
    <t>省直管县小计</t>
  </si>
  <si>
    <t>井陉县</t>
  </si>
  <si>
    <t>南寺掌林场66万元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</si>
  <si>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</si>
  <si>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</si>
  <si>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</si>
  <si>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</si>
  <si>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</si>
  <si>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</si>
  <si>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</si>
  <si>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</si>
  <si>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</si>
  <si>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</si>
  <si>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</si>
  <si>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</si>
  <si>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</si>
  <si>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</si>
  <si>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</si>
  <si>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</si>
  <si>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</si>
  <si>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</si>
  <si>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</si>
  <si>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</si>
  <si>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石家庄市井陉矿区</t>
  </si>
  <si>
    <t>石家庄市高新技术开发区</t>
  </si>
  <si>
    <t>石家庄市正定新区</t>
  </si>
  <si>
    <t>石家庄市循环化工园区</t>
  </si>
  <si>
    <t>石家庄市综合保税区</t>
  </si>
  <si>
    <t>唐山市合计</t>
  </si>
  <si>
    <t>滦州市</t>
  </si>
  <si>
    <t>滦南县</t>
  </si>
  <si>
    <t>乐亭县</t>
  </si>
  <si>
    <t>迁西县</t>
  </si>
  <si>
    <t>玉田县</t>
  </si>
  <si>
    <t>遵化市</t>
  </si>
  <si>
    <t>东陵林场66元</t>
  </si>
  <si>
    <t>迁安市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</si>
  <si>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</si>
  <si>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</si>
  <si>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</si>
  <si>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</si>
  <si>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</si>
  <si>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</si>
  <si>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</si>
  <si>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</si>
  <si>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</si>
  <si>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</si>
  <si>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</si>
  <si>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唐山市曹妃甸区</t>
  </si>
  <si>
    <t>唐山市空港城开发区</t>
  </si>
  <si>
    <t>秦皇岛市合计</t>
  </si>
  <si>
    <t>青龙满族自治县</t>
  </si>
  <si>
    <t>都山林场66万元</t>
  </si>
  <si>
    <t>昌黎县</t>
  </si>
  <si>
    <t>卢龙县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</si>
  <si>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</si>
  <si>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</si>
  <si>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</si>
  <si>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</si>
  <si>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</si>
  <si>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</si>
  <si>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</si>
  <si>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邯郸市合计</t>
  </si>
  <si>
    <t>临漳县</t>
  </si>
  <si>
    <t>成安县</t>
  </si>
  <si>
    <t>大名县</t>
  </si>
  <si>
    <t>涉县</t>
  </si>
  <si>
    <t>偏城林场66万元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</si>
  <si>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</si>
  <si>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</si>
  <si>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</si>
  <si>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</si>
  <si>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</si>
  <si>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</si>
  <si>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</si>
  <si>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</si>
  <si>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邯郸市肥乡区</t>
  </si>
  <si>
    <t>邯郸市永年区</t>
  </si>
  <si>
    <t>邯郸市邯山区</t>
  </si>
  <si>
    <t>邯郸市丛台区</t>
  </si>
  <si>
    <t>邯郸市复兴区</t>
  </si>
  <si>
    <t>邯郸市峰峰矿区</t>
  </si>
  <si>
    <t>邯郸市高新技术开发区</t>
  </si>
  <si>
    <t>邯郸市冀南新区</t>
  </si>
  <si>
    <t>邢台市合计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</si>
  <si>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</si>
  <si>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</si>
  <si>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</si>
  <si>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</si>
  <si>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</si>
  <si>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</si>
  <si>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</si>
  <si>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</si>
  <si>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</si>
  <si>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</si>
  <si>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</si>
  <si>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</si>
  <si>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</si>
  <si>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</si>
  <si>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邢台市任泽区</t>
  </si>
  <si>
    <t>邢台市南和区</t>
  </si>
  <si>
    <t>邢台市襄都区</t>
  </si>
  <si>
    <t>邢台市信都区</t>
  </si>
  <si>
    <t>邢台市高新技术开发区</t>
  </si>
  <si>
    <t>保定市合计</t>
  </si>
  <si>
    <t>涞水县</t>
  </si>
  <si>
    <t>阜平县</t>
  </si>
  <si>
    <t>定兴县</t>
  </si>
  <si>
    <t>唐县</t>
  </si>
  <si>
    <t>高阳县</t>
  </si>
  <si>
    <t>涞源县</t>
  </si>
  <si>
    <t>白石山林场65万元</t>
  </si>
  <si>
    <t>望都县</t>
  </si>
  <si>
    <t>易县</t>
  </si>
  <si>
    <r>
      <t>河西林场、狼牙山林场各6</t>
    </r>
    <r>
      <rPr>
        <sz val="10"/>
        <rFont val="宋体"/>
        <family val="0"/>
      </rPr>
      <t>5</t>
    </r>
    <r>
      <rPr>
        <sz val="10"/>
        <rFont val="宋体"/>
        <family val="0"/>
      </rPr>
      <t>万元</t>
    </r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</si>
  <si>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</si>
  <si>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</si>
  <si>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</si>
  <si>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</si>
  <si>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</si>
  <si>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</si>
  <si>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</si>
  <si>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</si>
  <si>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</si>
  <si>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</si>
  <si>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</si>
  <si>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</si>
  <si>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</si>
  <si>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</si>
  <si>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</si>
  <si>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张家口市合计</t>
  </si>
  <si>
    <r>
      <t>康保牧场322万元；黑龙山林场、老掌沟林场、平定堡林场、张家口市林场各</t>
    </r>
    <r>
      <rPr>
        <sz val="10"/>
        <rFont val="宋体"/>
        <family val="0"/>
      </rPr>
      <t>65</t>
    </r>
    <r>
      <rPr>
        <sz val="10"/>
        <rFont val="宋体"/>
        <family val="0"/>
      </rPr>
      <t>万元</t>
    </r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</si>
  <si>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</si>
  <si>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</si>
  <si>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</si>
  <si>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</si>
  <si>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</si>
  <si>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</si>
  <si>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</si>
  <si>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</si>
  <si>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</si>
  <si>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含赵家蓬区以工代赈支出方向资金312万元；扶贫发展支出方向资金2433万元</t>
  </si>
  <si>
    <t>赤城县</t>
  </si>
  <si>
    <t>张家口市崇礼区</t>
  </si>
  <si>
    <t>张家口市万全区</t>
  </si>
  <si>
    <t>张家口市宣化区</t>
  </si>
  <si>
    <t>张家口市下花园区</t>
  </si>
  <si>
    <t>张家口市桥东区</t>
  </si>
  <si>
    <t>张家口市桥西区</t>
  </si>
  <si>
    <t>张家口市高新技术开发区</t>
  </si>
  <si>
    <t>察北管理区</t>
  </si>
  <si>
    <t>塞北管理区</t>
  </si>
  <si>
    <t>承德市合计</t>
  </si>
  <si>
    <t>鱼儿山牧场364万元</t>
  </si>
  <si>
    <t>承德县</t>
  </si>
  <si>
    <t>兴隆县</t>
  </si>
  <si>
    <t>寿王坟林场70万元</t>
  </si>
  <si>
    <t>平泉市</t>
  </si>
  <si>
    <t>滦平县</t>
  </si>
  <si>
    <t>靳家沟林场70万元</t>
  </si>
  <si>
    <t>隆化县</t>
  </si>
  <si>
    <r>
      <t>茅荆坝林场、郭家屯林场各7</t>
    </r>
    <r>
      <rPr>
        <sz val="10"/>
        <rFont val="宋体"/>
        <family val="0"/>
      </rPr>
      <t>0万元</t>
    </r>
  </si>
  <si>
    <t>丰宁县</t>
  </si>
  <si>
    <r>
      <t>大滩林场、两间房林场各7</t>
    </r>
    <r>
      <rPr>
        <sz val="10"/>
        <rFont val="宋体"/>
        <family val="0"/>
      </rPr>
      <t>0万元</t>
    </r>
  </si>
  <si>
    <t>宽城满族自治县</t>
  </si>
  <si>
    <t>围场满族蒙古族自治县</t>
  </si>
  <si>
    <t>卡伦后沟牧场316万元</t>
  </si>
  <si>
    <t>承德市双桥区</t>
  </si>
  <si>
    <t>承德市双滦区</t>
  </si>
  <si>
    <t>承德市鹰手营子矿区</t>
  </si>
  <si>
    <t>承德市高新技术开发区</t>
  </si>
  <si>
    <t>沧州市合计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</si>
  <si>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</si>
  <si>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</si>
  <si>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</si>
  <si>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</si>
  <si>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</si>
  <si>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</si>
  <si>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</si>
  <si>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</si>
  <si>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</si>
  <si>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</si>
  <si>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</si>
  <si>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</si>
  <si>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</si>
  <si>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</si>
  <si>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</si>
  <si>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</si>
  <si>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</si>
  <si>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</si>
  <si>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</si>
  <si>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沧州市中捷产业园区</t>
  </si>
  <si>
    <t>沧州市高新技术开发区</t>
  </si>
  <si>
    <t>廊坊市合计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</si>
  <si>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</si>
  <si>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</si>
  <si>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</si>
  <si>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</si>
  <si>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</si>
  <si>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</si>
  <si>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</si>
  <si>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</si>
  <si>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廊坊市安次区</t>
  </si>
  <si>
    <t>廊坊市广阳区</t>
  </si>
  <si>
    <t>廊坊市高新技术开发区</t>
  </si>
  <si>
    <t>衡水市合计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</si>
  <si>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</si>
  <si>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</si>
  <si>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</si>
  <si>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</si>
  <si>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</si>
  <si>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</si>
  <si>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</si>
  <si>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</si>
  <si>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</si>
  <si>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衡水市冀州区</t>
  </si>
  <si>
    <t>衡水市桃城区</t>
  </si>
  <si>
    <t>衡水市开发区</t>
  </si>
  <si>
    <t>衡水市滨湖新区</t>
  </si>
  <si>
    <t>雄安新区合计</t>
  </si>
  <si>
    <t>新区本级小计</t>
  </si>
  <si>
    <t>雄县</t>
  </si>
  <si>
    <t>容城县</t>
  </si>
  <si>
    <t>安新县</t>
  </si>
  <si>
    <t>定州市</t>
  </si>
  <si>
    <t>辛集市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</si>
</sst>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2" applyNumberFormat="0" applyFill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6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3" fillId="0" borderId="7" applyNumberFormat="0" applyFill="0" applyAlignment="0" applyProtection="0"/>
    <xf numFmtId="0" fontId="15" fillId="16" borderId="1" applyNumberFormat="0" applyAlignment="0" applyProtection="0"/>
    <xf numFmtId="0" fontId="21" fillId="19" borderId="8" applyNumberFormat="0" applyAlignment="0" applyProtection="0"/>
    <xf numFmtId="0" fontId="1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176" fontId="6" fillId="0" borderId="10" xfId="53" applyNumberFormat="1" applyFont="1" applyBorder="1" applyAlignment="1" applyProtection="1">
      <alignment horizontal="center" vertical="center" wrapText="1"/>
      <protection locked="0"/>
    </xf>
    <xf numFmtId="176" fontId="6" fillId="0" borderId="11" xfId="53" applyNumberFormat="1" applyFon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4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3" xfId="51"/>
    <cellStyle name="常规_01石家庄" xfId="52"/>
    <cellStyle name="常规_Sheet1" xfId="53"/>
    <cellStyle name="常规_支出测算" xfId="54"/>
    <cellStyle name="Hyperlink" xfId="55"/>
    <cellStyle name="好" xfId="56"/>
    <cellStyle name="汇总" xfId="57"/>
    <cellStyle name="计算" xfId="58"/>
    <cellStyle name="检查单元格" xfId="59"/>
    <cellStyle name="解释性文本" xfId="60"/>
    <cellStyle name="强调文字颜色 3" xfId="61"/>
    <cellStyle name="强调文字颜色 5" xfId="62"/>
    <cellStyle name="强调文字颜色 6" xfId="63"/>
    <cellStyle name="适中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showZeros="0" tabSelected="1" workbookViewId="0" topLeftCell="A1">
      <pane xSplit="5" ySplit="6" topLeftCell="F7" activePane="bottomRight" state="frozen"/>
      <selection pane="bottomRight" activeCell="P5" sqref="P5"/>
    </sheetView>
  </sheetViews>
  <sheetFormatPr defaultColWidth="9.00390625" defaultRowHeight="14.25"/>
  <cols>
    <col min="1" max="1" width="22.375" style="0" customWidth="1"/>
    <col min="2" max="2" width="13.125" style="0" hidden="1" customWidth="1"/>
    <col min="3" max="3" width="11.625" style="0" hidden="1" customWidth="1"/>
    <col min="4" max="5" width="9.625" style="0" hidden="1" customWidth="1"/>
    <col min="6" max="6" width="13.50390625" style="8" customWidth="1"/>
    <col min="7" max="7" width="11.125" style="8" customWidth="1"/>
    <col min="8" max="8" width="10.50390625" style="8" customWidth="1"/>
    <col min="9" max="9" width="17.125" style="8" customWidth="1"/>
    <col min="10" max="10" width="8.875" style="8" customWidth="1"/>
    <col min="11" max="11" width="9.00390625" style="8" customWidth="1"/>
    <col min="12" max="12" width="8.00390625" style="8" customWidth="1"/>
    <col min="13" max="13" width="7.875" style="8" customWidth="1"/>
    <col min="14" max="14" width="8.875" style="9" customWidth="1"/>
  </cols>
  <sheetData>
    <row r="1" spans="1:5" ht="21.75" customHeight="1">
      <c r="A1" s="10" t="s">
        <v>0</v>
      </c>
      <c r="B1" s="11"/>
      <c r="C1" s="11"/>
      <c r="D1" s="11"/>
      <c r="E1" s="11"/>
    </row>
    <row r="2" spans="1:15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1"/>
    </row>
    <row r="3" spans="13:14" ht="19.5" customHeight="1">
      <c r="M3" s="32" t="s">
        <v>2</v>
      </c>
      <c r="N3" s="32"/>
    </row>
    <row r="4" spans="1:14" ht="24" customHeight="1">
      <c r="A4" s="13" t="s">
        <v>3</v>
      </c>
      <c r="B4" s="13"/>
      <c r="C4" s="13"/>
      <c r="D4" s="13"/>
      <c r="E4" s="13"/>
      <c r="F4" s="13" t="s">
        <v>4</v>
      </c>
      <c r="G4" s="13" t="s">
        <v>5</v>
      </c>
      <c r="H4" s="13" t="s">
        <v>6</v>
      </c>
      <c r="I4" s="13"/>
      <c r="J4" s="14" t="s">
        <v>7</v>
      </c>
      <c r="K4" s="33" t="s">
        <v>8</v>
      </c>
      <c r="L4" s="33" t="s">
        <v>9</v>
      </c>
      <c r="M4" s="33" t="s">
        <v>10</v>
      </c>
      <c r="N4" s="14" t="s">
        <v>11</v>
      </c>
    </row>
    <row r="5" spans="1:14" ht="18.75" customHeight="1">
      <c r="A5" s="13"/>
      <c r="B5" s="13"/>
      <c r="C5" s="13"/>
      <c r="D5" s="13"/>
      <c r="E5" s="13"/>
      <c r="F5" s="13"/>
      <c r="G5" s="13"/>
      <c r="H5" s="13" t="s">
        <v>12</v>
      </c>
      <c r="I5" s="13" t="s">
        <v>13</v>
      </c>
      <c r="J5" s="13"/>
      <c r="K5" s="34"/>
      <c r="L5" s="35"/>
      <c r="M5" s="34"/>
      <c r="N5" s="14"/>
    </row>
    <row r="6" spans="1:14" ht="54" customHeight="1">
      <c r="A6" s="13"/>
      <c r="B6" s="14" t="s">
        <v>14</v>
      </c>
      <c r="C6" s="14" t="s">
        <v>15</v>
      </c>
      <c r="D6" s="14" t="s">
        <v>16</v>
      </c>
      <c r="E6" s="14" t="s">
        <v>17</v>
      </c>
      <c r="F6" s="13"/>
      <c r="G6" s="13"/>
      <c r="H6" s="13"/>
      <c r="I6" s="14" t="s">
        <v>18</v>
      </c>
      <c r="J6" s="13"/>
      <c r="K6" s="36"/>
      <c r="L6" s="37"/>
      <c r="M6" s="36"/>
      <c r="N6" s="14"/>
    </row>
    <row r="7" spans="1:14" ht="14.25">
      <c r="A7" s="15" t="s">
        <v>5</v>
      </c>
      <c r="B7" s="15"/>
      <c r="C7" s="15"/>
      <c r="D7" s="15"/>
      <c r="E7" s="15"/>
      <c r="F7" s="15"/>
      <c r="G7" s="15">
        <f aca="true" t="shared" si="0" ref="G7:M7">G8+G37+G61+G75+G99+G122+G149+G172+G188+G213+G228+G251+G253+G245</f>
        <v>240162</v>
      </c>
      <c r="H7" s="15">
        <f t="shared" si="0"/>
        <v>230226</v>
      </c>
      <c r="I7" s="15">
        <f t="shared" si="0"/>
        <v>16800</v>
      </c>
      <c r="J7" s="15">
        <f t="shared" si="0"/>
        <v>4400</v>
      </c>
      <c r="K7" s="15">
        <f t="shared" si="0"/>
        <v>3395</v>
      </c>
      <c r="L7" s="15">
        <f t="shared" si="0"/>
        <v>1002</v>
      </c>
      <c r="M7" s="15">
        <f t="shared" si="0"/>
        <v>1139</v>
      </c>
      <c r="N7" s="38"/>
    </row>
    <row r="8" spans="1:14" s="1" customFormat="1" ht="14.25">
      <c r="A8" s="16" t="s">
        <v>19</v>
      </c>
      <c r="B8" s="16"/>
      <c r="C8" s="16"/>
      <c r="D8" s="16"/>
      <c r="E8" s="16"/>
      <c r="F8" s="17">
        <v>130100</v>
      </c>
      <c r="G8" s="18">
        <f>G9+G10+G23</f>
        <v>13246.699999999999</v>
      </c>
      <c r="H8" s="18">
        <f aca="true" t="shared" si="1" ref="H8:M8">H9+H10+H23</f>
        <v>13180.699999999999</v>
      </c>
      <c r="I8" s="18">
        <f t="shared" si="1"/>
        <v>231.70000000000002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66</v>
      </c>
      <c r="N8" s="39"/>
    </row>
    <row r="9" spans="1:14" ht="14.25">
      <c r="A9" s="16" t="s">
        <v>20</v>
      </c>
      <c r="B9" s="16"/>
      <c r="C9" s="16"/>
      <c r="D9" s="16"/>
      <c r="E9" s="16"/>
      <c r="F9" s="17"/>
      <c r="G9" s="19">
        <f>H9+J9+K9+L9+M9</f>
        <v>0</v>
      </c>
      <c r="H9" s="18"/>
      <c r="I9" s="18"/>
      <c r="J9" s="18"/>
      <c r="K9" s="18"/>
      <c r="L9" s="18"/>
      <c r="M9" s="18"/>
      <c r="N9" s="39"/>
    </row>
    <row r="10" spans="1:14" ht="14.25">
      <c r="A10" s="16" t="s">
        <v>21</v>
      </c>
      <c r="B10" s="16"/>
      <c r="C10" s="16"/>
      <c r="D10" s="16"/>
      <c r="E10" s="16"/>
      <c r="F10" s="17"/>
      <c r="G10" s="18">
        <f>SUM(G11:G22)</f>
        <v>13246.699999999999</v>
      </c>
      <c r="H10" s="18">
        <f aca="true" t="shared" si="2" ref="H10:M10">SUM(H11:H22)</f>
        <v>13180.699999999999</v>
      </c>
      <c r="I10" s="18">
        <f t="shared" si="2"/>
        <v>231.70000000000002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66</v>
      </c>
      <c r="N10" s="18"/>
    </row>
    <row r="11" spans="1:14" ht="24">
      <c r="A11" s="19" t="s">
        <v>22</v>
      </c>
      <c r="B11" s="19"/>
      <c r="C11" s="19"/>
      <c r="D11" s="19"/>
      <c r="E11" s="19"/>
      <c r="F11" s="20">
        <v>130121</v>
      </c>
      <c r="G11" s="19">
        <f>H11+J11+K11+L11+M11</f>
        <v>66</v>
      </c>
      <c r="H11" s="19"/>
      <c r="I11" s="19"/>
      <c r="J11" s="19"/>
      <c r="K11" s="19"/>
      <c r="L11" s="19"/>
      <c r="M11" s="19">
        <v>66</v>
      </c>
      <c r="N11" s="40" t="s">
        <v>23</v>
      </c>
    </row>
    <row r="12" spans="1:14" s="2" customFormat="1" ht="14.25">
      <c r="A12" s="20" t="s">
        <v>24</v>
      </c>
      <c r="B12" s="19"/>
      <c r="C12" s="19"/>
      <c r="D12" s="19">
        <v>1</v>
      </c>
      <c r="E12" s="19">
        <v>1</v>
      </c>
      <c r="F12" s="20">
        <v>130125</v>
      </c>
      <c r="G12" s="19">
        <f aca="true" t="shared" si="3" ref="G12:G79">H12+J12+K12+L12+M12</f>
        <v>3879.28</v>
      </c>
      <c r="H12" s="21">
        <v>3879.28</v>
      </c>
      <c r="I12" s="19">
        <v>86.28</v>
      </c>
      <c r="J12" s="19"/>
      <c r="K12" s="19"/>
      <c r="L12" s="19"/>
      <c r="M12" s="19"/>
      <c r="N12" s="41"/>
    </row>
    <row r="13" spans="1:14" s="2" customFormat="1" ht="14.25">
      <c r="A13" s="20" t="s">
        <v>25</v>
      </c>
      <c r="B13" s="19"/>
      <c r="C13" s="19"/>
      <c r="D13" s="19">
        <v>1</v>
      </c>
      <c r="E13" s="19">
        <v>1</v>
      </c>
      <c r="F13" s="20">
        <v>130126</v>
      </c>
      <c r="G13" s="19">
        <f t="shared" si="3"/>
        <v>2859.46</v>
      </c>
      <c r="H13" s="21">
        <v>2859.46</v>
      </c>
      <c r="I13" s="19">
        <v>98.46</v>
      </c>
      <c r="J13" s="19"/>
      <c r="K13" s="19"/>
      <c r="L13" s="19"/>
      <c r="M13" s="19"/>
      <c r="N13" s="41"/>
    </row>
    <row r="14" spans="1:14" ht="14.25">
      <c r="A14" s="19" t="s">
        <v>26</v>
      </c>
      <c r="B14" s="19"/>
      <c r="C14" s="19"/>
      <c r="D14" s="19"/>
      <c r="E14" s="19"/>
      <c r="F14" s="20">
        <v>130127</v>
      </c>
      <c r="G14" s="19">
        <f t="shared" si="3"/>
        <v>0</v>
      </c>
      <c r="H14" s="19"/>
      <c r="I14" s="19"/>
      <c r="J14" s="19"/>
      <c r="K14" s="19"/>
      <c r="L14" s="19"/>
      <c r="M14" s="19"/>
      <c r="N14" s="40"/>
    </row>
    <row r="15" spans="1:14" ht="14.25">
      <c r="A15" s="19" t="s">
        <v>27</v>
      </c>
      <c r="B15" s="19"/>
      <c r="C15" s="19"/>
      <c r="D15" s="19"/>
      <c r="E15" s="19"/>
      <c r="F15" s="20">
        <v>130128</v>
      </c>
      <c r="G15" s="19">
        <f t="shared" si="3"/>
        <v>0</v>
      </c>
      <c r="H15" s="19"/>
      <c r="I15" s="19"/>
      <c r="J15" s="19"/>
      <c r="K15" s="19"/>
      <c r="L15" s="19"/>
      <c r="M15" s="19"/>
      <c r="N15" s="40"/>
    </row>
    <row r="16" spans="1:14" s="2" customFormat="1" ht="14.25">
      <c r="A16" s="20" t="s">
        <v>28</v>
      </c>
      <c r="B16" s="19"/>
      <c r="C16" s="19"/>
      <c r="D16" s="19">
        <v>1</v>
      </c>
      <c r="E16" s="19">
        <v>1</v>
      </c>
      <c r="F16" s="20">
        <v>130129</v>
      </c>
      <c r="G16" s="19">
        <f t="shared" si="3"/>
        <v>2179.81</v>
      </c>
      <c r="H16" s="22">
        <v>2179.81</v>
      </c>
      <c r="I16" s="19">
        <v>19.81</v>
      </c>
      <c r="J16" s="19"/>
      <c r="K16" s="19"/>
      <c r="L16" s="19"/>
      <c r="M16" s="19"/>
      <c r="N16" s="40"/>
    </row>
    <row r="17" spans="1:14" ht="14.25">
      <c r="A17" s="19" t="s">
        <v>29</v>
      </c>
      <c r="B17" s="19"/>
      <c r="C17" s="19"/>
      <c r="D17" s="19"/>
      <c r="E17" s="19"/>
      <c r="F17" s="20">
        <v>130130</v>
      </c>
      <c r="G17" s="19">
        <f t="shared" si="3"/>
        <v>0</v>
      </c>
      <c r="H17" s="19"/>
      <c r="I17" s="19"/>
      <c r="J17" s="19"/>
      <c r="K17" s="19"/>
      <c r="L17" s="19"/>
      <c r="M17" s="19"/>
      <c r="N17" s="40"/>
    </row>
    <row r="18" spans="1:14" s="2" customFormat="1" ht="14.25">
      <c r="A18" s="20" t="s">
        <v>30</v>
      </c>
      <c r="B18" s="19"/>
      <c r="C18" s="19"/>
      <c r="D18" s="19">
        <v>1</v>
      </c>
      <c r="E18" s="19">
        <v>1</v>
      </c>
      <c r="F18" s="20">
        <v>130131</v>
      </c>
      <c r="G18" s="19">
        <f t="shared" si="3"/>
        <v>4262.15</v>
      </c>
      <c r="H18" s="21">
        <v>4262.15</v>
      </c>
      <c r="I18" s="19">
        <v>27.15</v>
      </c>
      <c r="J18" s="19"/>
      <c r="K18" s="19"/>
      <c r="L18" s="19"/>
      <c r="M18" s="19"/>
      <c r="N18" s="41"/>
    </row>
    <row r="19" spans="1:14" ht="14.25">
      <c r="A19" s="19" t="s">
        <v>31</v>
      </c>
      <c r="B19" s="19"/>
      <c r="C19" s="19"/>
      <c r="D19" s="19"/>
      <c r="E19" s="19"/>
      <c r="F19" s="20">
        <v>130132</v>
      </c>
      <c r="G19" s="19">
        <f t="shared" si="3"/>
        <v>0</v>
      </c>
      <c r="H19" s="19"/>
      <c r="I19" s="19"/>
      <c r="J19" s="19"/>
      <c r="K19" s="19"/>
      <c r="L19" s="19"/>
      <c r="M19" s="19"/>
      <c r="N19" s="40"/>
    </row>
    <row r="20" spans="1:14" ht="14.25">
      <c r="A20" s="19" t="s">
        <v>32</v>
      </c>
      <c r="B20" s="19"/>
      <c r="C20" s="19"/>
      <c r="D20" s="19"/>
      <c r="E20" s="19"/>
      <c r="F20" s="20">
        <v>130133</v>
      </c>
      <c r="G20" s="19">
        <f t="shared" si="3"/>
        <v>0</v>
      </c>
      <c r="H20" s="19"/>
      <c r="I20" s="19"/>
      <c r="J20" s="19"/>
      <c r="K20" s="19"/>
      <c r="L20" s="19"/>
      <c r="M20" s="19"/>
      <c r="N20" s="40"/>
    </row>
    <row r="21" spans="1:14" ht="14.25">
      <c r="A21" s="19" t="s">
        <v>33</v>
      </c>
      <c r="B21" s="19"/>
      <c r="C21" s="19"/>
      <c r="D21" s="19"/>
      <c r="E21" s="19"/>
      <c r="F21" s="20">
        <v>130183</v>
      </c>
      <c r="G21" s="19">
        <f t="shared" si="3"/>
        <v>0</v>
      </c>
      <c r="H21" s="19"/>
      <c r="I21" s="19"/>
      <c r="J21" s="19"/>
      <c r="K21" s="19"/>
      <c r="L21" s="19"/>
      <c r="M21" s="19"/>
      <c r="N21" s="40"/>
    </row>
    <row r="22" spans="1:14" ht="14.25">
      <c r="A22" s="19" t="s">
        <v>34</v>
      </c>
      <c r="B22" s="19"/>
      <c r="C22" s="19"/>
      <c r="D22" s="19"/>
      <c r="E22" s="19"/>
      <c r="F22" s="20">
        <v>130184</v>
      </c>
      <c r="G22" s="19">
        <f t="shared" si="3"/>
        <v>0</v>
      </c>
      <c r="H22" s="19"/>
      <c r="I22" s="19"/>
      <c r="J22" s="19"/>
      <c r="K22" s="19"/>
      <c r="L22" s="19"/>
      <c r="M22" s="19"/>
      <c r="N22" s="40"/>
    </row>
    <row r="23" spans="1:14" s="1" customFormat="1" ht="14.25">
      <c r="A23" s="16" t="s">
        <v>35</v>
      </c>
      <c r="B23" s="16"/>
      <c r="C23" s="16"/>
      <c r="D23" s="16"/>
      <c r="E23" s="16"/>
      <c r="F23" s="23"/>
      <c r="G23" s="24">
        <f>SUM(G24:G36)</f>
        <v>0</v>
      </c>
      <c r="H23" s="24">
        <f aca="true" t="shared" si="4" ref="H23:M23">SUM(H24:H36)</f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  <c r="M23" s="24">
        <f t="shared" si="4"/>
        <v>0</v>
      </c>
      <c r="N23" s="39"/>
    </row>
    <row r="24" spans="1:14" ht="14.25">
      <c r="A24" s="19" t="s">
        <v>36</v>
      </c>
      <c r="B24" s="19"/>
      <c r="C24" s="19"/>
      <c r="D24" s="19"/>
      <c r="E24" s="19"/>
      <c r="F24" s="20">
        <v>130123</v>
      </c>
      <c r="G24" s="19">
        <f t="shared" si="3"/>
        <v>0</v>
      </c>
      <c r="H24" s="19"/>
      <c r="I24" s="19"/>
      <c r="J24" s="19"/>
      <c r="K24" s="19"/>
      <c r="L24" s="19"/>
      <c r="M24" s="19"/>
      <c r="N24" s="40"/>
    </row>
    <row r="25" spans="1:14" ht="14.25">
      <c r="A25" s="19" t="s">
        <v>37</v>
      </c>
      <c r="B25" s="19"/>
      <c r="C25" s="19"/>
      <c r="D25" s="19"/>
      <c r="E25" s="19"/>
      <c r="F25" s="20">
        <v>130185</v>
      </c>
      <c r="G25" s="19">
        <f t="shared" si="3"/>
        <v>0</v>
      </c>
      <c r="H25" s="19"/>
      <c r="I25" s="19"/>
      <c r="J25" s="19"/>
      <c r="K25" s="19"/>
      <c r="L25" s="19"/>
      <c r="M25" s="19"/>
      <c r="N25" s="40"/>
    </row>
    <row r="26" spans="1:14" ht="14.25">
      <c r="A26" s="19" t="s">
        <v>38</v>
      </c>
      <c r="B26" s="19"/>
      <c r="C26" s="19"/>
      <c r="D26" s="19"/>
      <c r="E26" s="19"/>
      <c r="F26" s="20">
        <v>130124</v>
      </c>
      <c r="G26" s="19">
        <f t="shared" si="3"/>
        <v>0</v>
      </c>
      <c r="H26" s="19"/>
      <c r="I26" s="19"/>
      <c r="J26" s="19"/>
      <c r="K26" s="19"/>
      <c r="L26" s="19"/>
      <c r="M26" s="19"/>
      <c r="N26" s="40"/>
    </row>
    <row r="27" spans="1:14" ht="14.25">
      <c r="A27" s="19" t="s">
        <v>39</v>
      </c>
      <c r="B27" s="19"/>
      <c r="C27" s="19"/>
      <c r="D27" s="19"/>
      <c r="E27" s="19"/>
      <c r="F27" s="20">
        <v>130182</v>
      </c>
      <c r="G27" s="19">
        <f t="shared" si="3"/>
        <v>0</v>
      </c>
      <c r="H27" s="19"/>
      <c r="I27" s="19"/>
      <c r="J27" s="19"/>
      <c r="K27" s="19"/>
      <c r="L27" s="19"/>
      <c r="M27" s="19"/>
      <c r="N27" s="40"/>
    </row>
    <row r="28" spans="1:14" ht="14.25">
      <c r="A28" s="19" t="s">
        <v>40</v>
      </c>
      <c r="B28" s="19"/>
      <c r="C28" s="19"/>
      <c r="D28" s="19"/>
      <c r="E28" s="19"/>
      <c r="F28" s="20">
        <v>130102</v>
      </c>
      <c r="G28" s="19">
        <f t="shared" si="3"/>
        <v>0</v>
      </c>
      <c r="H28" s="19"/>
      <c r="I28" s="19"/>
      <c r="J28" s="19"/>
      <c r="K28" s="19"/>
      <c r="L28" s="19"/>
      <c r="M28" s="19"/>
      <c r="N28" s="40"/>
    </row>
    <row r="29" spans="1:14" ht="14.25">
      <c r="A29" s="19" t="s">
        <v>41</v>
      </c>
      <c r="B29" s="19"/>
      <c r="C29" s="19"/>
      <c r="D29" s="19"/>
      <c r="E29" s="19"/>
      <c r="F29" s="20">
        <v>130104</v>
      </c>
      <c r="G29" s="19">
        <f t="shared" si="3"/>
        <v>0</v>
      </c>
      <c r="H29" s="19"/>
      <c r="I29" s="19"/>
      <c r="J29" s="19"/>
      <c r="K29" s="19"/>
      <c r="L29" s="19"/>
      <c r="M29" s="19"/>
      <c r="N29" s="40"/>
    </row>
    <row r="30" spans="1:14" ht="14.25">
      <c r="A30" s="19" t="s">
        <v>42</v>
      </c>
      <c r="B30" s="19"/>
      <c r="C30" s="19"/>
      <c r="D30" s="19"/>
      <c r="E30" s="19"/>
      <c r="F30" s="20">
        <v>130105</v>
      </c>
      <c r="G30" s="19">
        <f t="shared" si="3"/>
        <v>0</v>
      </c>
      <c r="H30" s="19"/>
      <c r="I30" s="19"/>
      <c r="J30" s="19"/>
      <c r="K30" s="19"/>
      <c r="L30" s="19"/>
      <c r="M30" s="19"/>
      <c r="N30" s="40"/>
    </row>
    <row r="31" spans="1:14" ht="14.25">
      <c r="A31" s="19" t="s">
        <v>43</v>
      </c>
      <c r="B31" s="19"/>
      <c r="C31" s="19"/>
      <c r="D31" s="19"/>
      <c r="E31" s="19"/>
      <c r="F31" s="20">
        <v>130106</v>
      </c>
      <c r="G31" s="19">
        <f t="shared" si="3"/>
        <v>0</v>
      </c>
      <c r="H31" s="19"/>
      <c r="I31" s="19"/>
      <c r="J31" s="19"/>
      <c r="K31" s="19"/>
      <c r="L31" s="19"/>
      <c r="M31" s="19"/>
      <c r="N31" s="40"/>
    </row>
    <row r="32" spans="1:14" ht="14.25">
      <c r="A32" s="19" t="s">
        <v>44</v>
      </c>
      <c r="B32" s="19"/>
      <c r="C32" s="19"/>
      <c r="D32" s="19"/>
      <c r="E32" s="19"/>
      <c r="F32" s="20">
        <v>130107</v>
      </c>
      <c r="G32" s="19">
        <f t="shared" si="3"/>
        <v>0</v>
      </c>
      <c r="H32" s="19"/>
      <c r="I32" s="19"/>
      <c r="J32" s="19"/>
      <c r="K32" s="19"/>
      <c r="L32" s="19"/>
      <c r="M32" s="19"/>
      <c r="N32" s="40"/>
    </row>
    <row r="33" spans="1:14" ht="14.25">
      <c r="A33" s="19" t="s">
        <v>45</v>
      </c>
      <c r="B33" s="19"/>
      <c r="C33" s="19"/>
      <c r="D33" s="19"/>
      <c r="E33" s="19"/>
      <c r="F33" s="25">
        <v>130111</v>
      </c>
      <c r="G33" s="19">
        <f t="shared" si="3"/>
        <v>0</v>
      </c>
      <c r="H33" s="26"/>
      <c r="I33" s="26"/>
      <c r="J33" s="26"/>
      <c r="K33" s="26"/>
      <c r="L33" s="26"/>
      <c r="M33" s="26"/>
      <c r="N33" s="40"/>
    </row>
    <row r="34" spans="1:14" ht="14.25">
      <c r="A34" s="19" t="s">
        <v>46</v>
      </c>
      <c r="B34" s="19"/>
      <c r="C34" s="19"/>
      <c r="D34" s="19"/>
      <c r="E34" s="19"/>
      <c r="F34" s="25">
        <v>130186</v>
      </c>
      <c r="G34" s="19"/>
      <c r="H34" s="26"/>
      <c r="I34" s="26"/>
      <c r="J34" s="26"/>
      <c r="K34" s="26"/>
      <c r="L34" s="26"/>
      <c r="M34" s="26"/>
      <c r="N34" s="40"/>
    </row>
    <row r="35" spans="1:14" ht="14.25">
      <c r="A35" s="19" t="s">
        <v>47</v>
      </c>
      <c r="B35" s="19"/>
      <c r="C35" s="19"/>
      <c r="D35" s="19"/>
      <c r="E35" s="19"/>
      <c r="F35" s="25">
        <v>130187</v>
      </c>
      <c r="G35" s="19"/>
      <c r="H35" s="26"/>
      <c r="I35" s="26"/>
      <c r="J35" s="26"/>
      <c r="K35" s="26"/>
      <c r="L35" s="26"/>
      <c r="M35" s="26"/>
      <c r="N35" s="40"/>
    </row>
    <row r="36" spans="1:14" ht="14.25">
      <c r="A36" s="19" t="s">
        <v>48</v>
      </c>
      <c r="B36" s="19"/>
      <c r="C36" s="19"/>
      <c r="D36" s="19"/>
      <c r="E36" s="19"/>
      <c r="F36" s="25">
        <v>130189</v>
      </c>
      <c r="G36" s="19">
        <f t="shared" si="3"/>
        <v>0</v>
      </c>
      <c r="H36" s="26"/>
      <c r="I36" s="26"/>
      <c r="J36" s="26"/>
      <c r="K36" s="26"/>
      <c r="L36" s="26"/>
      <c r="M36" s="26"/>
      <c r="N36" s="40"/>
    </row>
    <row r="37" spans="1:14" s="1" customFormat="1" ht="14.25">
      <c r="A37" s="16" t="s">
        <v>49</v>
      </c>
      <c r="B37" s="16"/>
      <c r="C37" s="16"/>
      <c r="D37" s="16"/>
      <c r="E37" s="16"/>
      <c r="F37" s="17">
        <v>130200</v>
      </c>
      <c r="G37" s="27">
        <f>G38+G39+G47</f>
        <v>66</v>
      </c>
      <c r="H37" s="27">
        <f aca="true" t="shared" si="5" ref="H37:M37">H38+H39+H47</f>
        <v>0</v>
      </c>
      <c r="I37" s="27">
        <f t="shared" si="5"/>
        <v>0</v>
      </c>
      <c r="J37" s="27">
        <f t="shared" si="5"/>
        <v>0</v>
      </c>
      <c r="K37" s="27">
        <f t="shared" si="5"/>
        <v>0</v>
      </c>
      <c r="L37" s="27">
        <f t="shared" si="5"/>
        <v>0</v>
      </c>
      <c r="M37" s="27">
        <f t="shared" si="5"/>
        <v>66</v>
      </c>
      <c r="N37" s="39"/>
    </row>
    <row r="38" spans="1:14" ht="14.25">
      <c r="A38" s="16" t="s">
        <v>20</v>
      </c>
      <c r="B38" s="16"/>
      <c r="C38" s="16"/>
      <c r="D38" s="16"/>
      <c r="E38" s="16"/>
      <c r="F38" s="25"/>
      <c r="G38" s="19">
        <f t="shared" si="3"/>
        <v>0</v>
      </c>
      <c r="H38" s="26"/>
      <c r="I38" s="26"/>
      <c r="J38" s="26"/>
      <c r="K38" s="26"/>
      <c r="L38" s="26"/>
      <c r="M38" s="26"/>
      <c r="N38" s="42"/>
    </row>
    <row r="39" spans="1:14" s="1" customFormat="1" ht="14.25">
      <c r="A39" s="16" t="s">
        <v>21</v>
      </c>
      <c r="B39" s="16"/>
      <c r="C39" s="16"/>
      <c r="D39" s="16"/>
      <c r="E39" s="16"/>
      <c r="F39" s="17"/>
      <c r="G39" s="18">
        <f>SUM(G40:G46)</f>
        <v>66</v>
      </c>
      <c r="H39" s="18">
        <f aca="true" t="shared" si="6" ref="H39:M39">SUM(H40:H46)</f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0</v>
      </c>
      <c r="M39" s="18">
        <f t="shared" si="6"/>
        <v>66</v>
      </c>
      <c r="N39" s="43"/>
    </row>
    <row r="40" spans="1:14" ht="14.25">
      <c r="A40" s="19" t="s">
        <v>50</v>
      </c>
      <c r="B40" s="19"/>
      <c r="C40" s="19"/>
      <c r="D40" s="19"/>
      <c r="E40" s="19"/>
      <c r="F40" s="20">
        <v>130223</v>
      </c>
      <c r="G40" s="19">
        <f t="shared" si="3"/>
        <v>0</v>
      </c>
      <c r="H40" s="19"/>
      <c r="I40" s="19"/>
      <c r="J40" s="19"/>
      <c r="K40" s="19"/>
      <c r="L40" s="19"/>
      <c r="M40" s="19"/>
      <c r="N40" s="40"/>
    </row>
    <row r="41" spans="1:14" ht="14.25">
      <c r="A41" s="19" t="s">
        <v>51</v>
      </c>
      <c r="B41" s="19"/>
      <c r="C41" s="19"/>
      <c r="D41" s="19"/>
      <c r="E41" s="19"/>
      <c r="F41" s="20">
        <v>130224</v>
      </c>
      <c r="G41" s="19">
        <f t="shared" si="3"/>
        <v>0</v>
      </c>
      <c r="H41" s="19"/>
      <c r="I41" s="19"/>
      <c r="J41" s="19"/>
      <c r="K41" s="19"/>
      <c r="L41" s="19"/>
      <c r="M41" s="19"/>
      <c r="N41" s="40"/>
    </row>
    <row r="42" spans="1:14" ht="14.25">
      <c r="A42" s="19" t="s">
        <v>52</v>
      </c>
      <c r="B42" s="19"/>
      <c r="C42" s="19"/>
      <c r="D42" s="19"/>
      <c r="E42" s="19"/>
      <c r="F42" s="20">
        <v>130225</v>
      </c>
      <c r="G42" s="19">
        <f t="shared" si="3"/>
        <v>0</v>
      </c>
      <c r="H42" s="19"/>
      <c r="I42" s="19"/>
      <c r="J42" s="19"/>
      <c r="K42" s="19"/>
      <c r="L42" s="19"/>
      <c r="M42" s="19"/>
      <c r="N42" s="40"/>
    </row>
    <row r="43" spans="1:14" ht="14.25">
      <c r="A43" s="19" t="s">
        <v>53</v>
      </c>
      <c r="B43" s="19"/>
      <c r="C43" s="19"/>
      <c r="D43" s="19"/>
      <c r="E43" s="19"/>
      <c r="F43" s="20">
        <v>130227</v>
      </c>
      <c r="G43" s="19">
        <f t="shared" si="3"/>
        <v>0</v>
      </c>
      <c r="H43" s="19"/>
      <c r="I43" s="19"/>
      <c r="J43" s="19"/>
      <c r="K43" s="19"/>
      <c r="L43" s="19"/>
      <c r="M43" s="19"/>
      <c r="N43" s="40"/>
    </row>
    <row r="44" spans="1:14" ht="14.25">
      <c r="A44" s="19" t="s">
        <v>54</v>
      </c>
      <c r="B44" s="19"/>
      <c r="C44" s="19"/>
      <c r="D44" s="19"/>
      <c r="E44" s="19"/>
      <c r="F44" s="20">
        <v>130229</v>
      </c>
      <c r="G44" s="19">
        <f t="shared" si="3"/>
        <v>0</v>
      </c>
      <c r="H44" s="19"/>
      <c r="I44" s="19"/>
      <c r="J44" s="19"/>
      <c r="K44" s="19"/>
      <c r="L44" s="19"/>
      <c r="M44" s="19"/>
      <c r="N44" s="40"/>
    </row>
    <row r="45" spans="1:14" ht="24">
      <c r="A45" s="19" t="s">
        <v>55</v>
      </c>
      <c r="B45" s="19"/>
      <c r="C45" s="19"/>
      <c r="D45" s="19"/>
      <c r="E45" s="19"/>
      <c r="F45" s="20">
        <v>130281</v>
      </c>
      <c r="G45" s="19">
        <f t="shared" si="3"/>
        <v>66</v>
      </c>
      <c r="H45" s="19"/>
      <c r="I45" s="19"/>
      <c r="J45" s="19"/>
      <c r="K45" s="19"/>
      <c r="L45" s="19"/>
      <c r="M45" s="19">
        <v>66</v>
      </c>
      <c r="N45" s="40" t="s">
        <v>56</v>
      </c>
    </row>
    <row r="46" spans="1:14" ht="14.25">
      <c r="A46" s="19" t="s">
        <v>57</v>
      </c>
      <c r="B46" s="19"/>
      <c r="C46" s="19"/>
      <c r="D46" s="19"/>
      <c r="E46" s="19"/>
      <c r="F46" s="20">
        <v>130283</v>
      </c>
      <c r="G46" s="19">
        <f t="shared" si="3"/>
        <v>0</v>
      </c>
      <c r="H46" s="19"/>
      <c r="I46" s="19"/>
      <c r="J46" s="19"/>
      <c r="K46" s="19"/>
      <c r="L46" s="19"/>
      <c r="M46" s="19"/>
      <c r="N46" s="40"/>
    </row>
    <row r="47" spans="1:14" ht="14.25">
      <c r="A47" s="16" t="s">
        <v>35</v>
      </c>
      <c r="B47" s="16"/>
      <c r="C47" s="16"/>
      <c r="D47" s="16"/>
      <c r="E47" s="16"/>
      <c r="F47" s="23"/>
      <c r="G47" s="28">
        <f aca="true" t="shared" si="7" ref="G47:M47">SUM(G48:G60)</f>
        <v>0</v>
      </c>
      <c r="H47" s="28">
        <f t="shared" si="7"/>
        <v>0</v>
      </c>
      <c r="I47" s="28">
        <f t="shared" si="7"/>
        <v>0</v>
      </c>
      <c r="J47" s="28">
        <f t="shared" si="7"/>
        <v>0</v>
      </c>
      <c r="K47" s="28">
        <f t="shared" si="7"/>
        <v>0</v>
      </c>
      <c r="L47" s="28">
        <f t="shared" si="7"/>
        <v>0</v>
      </c>
      <c r="M47" s="28">
        <f t="shared" si="7"/>
        <v>0</v>
      </c>
      <c r="N47" s="42"/>
    </row>
    <row r="48" spans="1:14" ht="14.25">
      <c r="A48" s="19" t="s">
        <v>58</v>
      </c>
      <c r="B48" s="19"/>
      <c r="C48" s="19"/>
      <c r="D48" s="19"/>
      <c r="E48" s="19"/>
      <c r="F48" s="20">
        <v>130202</v>
      </c>
      <c r="G48" s="19">
        <f t="shared" si="3"/>
        <v>0</v>
      </c>
      <c r="H48" s="19"/>
      <c r="I48" s="19"/>
      <c r="J48" s="19"/>
      <c r="K48" s="19"/>
      <c r="L48" s="19"/>
      <c r="M48" s="19"/>
      <c r="N48" s="40"/>
    </row>
    <row r="49" spans="1:14" ht="14.25">
      <c r="A49" s="19" t="s">
        <v>59</v>
      </c>
      <c r="B49" s="19"/>
      <c r="C49" s="19"/>
      <c r="D49" s="19"/>
      <c r="E49" s="19"/>
      <c r="F49" s="20">
        <v>130203</v>
      </c>
      <c r="G49" s="19">
        <f t="shared" si="3"/>
        <v>0</v>
      </c>
      <c r="H49" s="19"/>
      <c r="I49" s="19"/>
      <c r="J49" s="19"/>
      <c r="K49" s="19"/>
      <c r="L49" s="19"/>
      <c r="M49" s="19"/>
      <c r="N49" s="40"/>
    </row>
    <row r="50" spans="1:14" ht="14.25">
      <c r="A50" s="19" t="s">
        <v>60</v>
      </c>
      <c r="B50" s="19"/>
      <c r="C50" s="19"/>
      <c r="D50" s="19"/>
      <c r="E50" s="19"/>
      <c r="F50" s="20">
        <v>130204</v>
      </c>
      <c r="G50" s="19">
        <f t="shared" si="3"/>
        <v>0</v>
      </c>
      <c r="H50" s="19"/>
      <c r="I50" s="19"/>
      <c r="J50" s="19"/>
      <c r="K50" s="19"/>
      <c r="L50" s="19"/>
      <c r="M50" s="19"/>
      <c r="N50" s="40"/>
    </row>
    <row r="51" spans="1:14" ht="14.25">
      <c r="A51" s="19" t="s">
        <v>61</v>
      </c>
      <c r="B51" s="19"/>
      <c r="C51" s="19"/>
      <c r="D51" s="19"/>
      <c r="E51" s="19"/>
      <c r="F51" s="20">
        <v>130205</v>
      </c>
      <c r="G51" s="19">
        <f t="shared" si="3"/>
        <v>0</v>
      </c>
      <c r="H51" s="19"/>
      <c r="I51" s="19"/>
      <c r="J51" s="19"/>
      <c r="K51" s="19"/>
      <c r="L51" s="19"/>
      <c r="M51" s="19"/>
      <c r="N51" s="40"/>
    </row>
    <row r="52" spans="1:14" ht="14.25">
      <c r="A52" s="19" t="s">
        <v>62</v>
      </c>
      <c r="B52" s="19"/>
      <c r="C52" s="19"/>
      <c r="D52" s="19"/>
      <c r="E52" s="19"/>
      <c r="F52" s="20">
        <v>130208</v>
      </c>
      <c r="G52" s="19">
        <f t="shared" si="3"/>
        <v>0</v>
      </c>
      <c r="H52" s="19"/>
      <c r="I52" s="19"/>
      <c r="J52" s="19"/>
      <c r="K52" s="19"/>
      <c r="L52" s="19"/>
      <c r="M52" s="19"/>
      <c r="N52" s="40"/>
    </row>
    <row r="53" spans="1:14" ht="14.25">
      <c r="A53" s="19" t="s">
        <v>63</v>
      </c>
      <c r="B53" s="19"/>
      <c r="C53" s="19"/>
      <c r="D53" s="19"/>
      <c r="E53" s="19"/>
      <c r="F53" s="20">
        <v>130207</v>
      </c>
      <c r="G53" s="19">
        <f t="shared" si="3"/>
        <v>0</v>
      </c>
      <c r="H53" s="19"/>
      <c r="I53" s="19"/>
      <c r="J53" s="19"/>
      <c r="K53" s="19"/>
      <c r="L53" s="19"/>
      <c r="M53" s="19"/>
      <c r="N53" s="40"/>
    </row>
    <row r="54" spans="1:14" ht="14.25">
      <c r="A54" s="19" t="s">
        <v>64</v>
      </c>
      <c r="B54" s="19"/>
      <c r="C54" s="19"/>
      <c r="D54" s="19"/>
      <c r="E54" s="19"/>
      <c r="F54" s="29">
        <v>130211</v>
      </c>
      <c r="G54" s="19">
        <f t="shared" si="3"/>
        <v>0</v>
      </c>
      <c r="H54" s="19"/>
      <c r="I54" s="19"/>
      <c r="J54" s="19"/>
      <c r="K54" s="19"/>
      <c r="L54" s="19"/>
      <c r="M54" s="19"/>
      <c r="N54" s="40"/>
    </row>
    <row r="55" spans="1:14" ht="14.25">
      <c r="A55" s="19" t="s">
        <v>65</v>
      </c>
      <c r="B55" s="19"/>
      <c r="C55" s="19"/>
      <c r="D55" s="19"/>
      <c r="E55" s="19"/>
      <c r="F55" s="25">
        <v>130212</v>
      </c>
      <c r="G55" s="19">
        <f t="shared" si="3"/>
        <v>0</v>
      </c>
      <c r="H55" s="26"/>
      <c r="I55" s="26"/>
      <c r="J55" s="26"/>
      <c r="K55" s="26"/>
      <c r="L55" s="26"/>
      <c r="M55" s="26"/>
      <c r="N55" s="40"/>
    </row>
    <row r="56" spans="1:14" ht="14.25">
      <c r="A56" s="19" t="s">
        <v>66</v>
      </c>
      <c r="B56" s="19"/>
      <c r="C56" s="19"/>
      <c r="D56" s="19"/>
      <c r="E56" s="19"/>
      <c r="F56" s="25">
        <v>130213</v>
      </c>
      <c r="G56" s="19">
        <f t="shared" si="3"/>
        <v>0</v>
      </c>
      <c r="H56" s="26"/>
      <c r="I56" s="26"/>
      <c r="J56" s="26"/>
      <c r="K56" s="26"/>
      <c r="L56" s="26"/>
      <c r="M56" s="26"/>
      <c r="N56" s="40"/>
    </row>
    <row r="57" spans="1:14" ht="14.25">
      <c r="A57" s="19" t="s">
        <v>67</v>
      </c>
      <c r="B57" s="19"/>
      <c r="C57" s="19"/>
      <c r="D57" s="19"/>
      <c r="E57" s="19"/>
      <c r="F57" s="25">
        <v>130214</v>
      </c>
      <c r="G57" s="19">
        <f t="shared" si="3"/>
        <v>0</v>
      </c>
      <c r="H57" s="26"/>
      <c r="I57" s="26"/>
      <c r="J57" s="26"/>
      <c r="K57" s="26"/>
      <c r="L57" s="26"/>
      <c r="M57" s="26"/>
      <c r="N57" s="40"/>
    </row>
    <row r="58" spans="1:14" ht="14.25">
      <c r="A58" s="19" t="s">
        <v>68</v>
      </c>
      <c r="B58" s="19"/>
      <c r="C58" s="19"/>
      <c r="D58" s="19"/>
      <c r="E58" s="19"/>
      <c r="F58" s="25">
        <v>130215</v>
      </c>
      <c r="G58" s="19">
        <f t="shared" si="3"/>
        <v>0</v>
      </c>
      <c r="H58" s="26"/>
      <c r="I58" s="26"/>
      <c r="J58" s="26"/>
      <c r="K58" s="26"/>
      <c r="L58" s="26"/>
      <c r="M58" s="26"/>
      <c r="N58" s="40"/>
    </row>
    <row r="59" spans="1:14" ht="14.25">
      <c r="A59" s="19" t="s">
        <v>69</v>
      </c>
      <c r="B59" s="19"/>
      <c r="C59" s="19"/>
      <c r="D59" s="19"/>
      <c r="E59" s="19"/>
      <c r="F59" s="25">
        <v>130216</v>
      </c>
      <c r="G59" s="19"/>
      <c r="H59" s="26"/>
      <c r="I59" s="26"/>
      <c r="J59" s="26"/>
      <c r="K59" s="26"/>
      <c r="L59" s="26"/>
      <c r="M59" s="26"/>
      <c r="N59" s="40"/>
    </row>
    <row r="60" spans="1:14" ht="14.25">
      <c r="A60" s="19" t="s">
        <v>70</v>
      </c>
      <c r="B60" s="19"/>
      <c r="C60" s="19"/>
      <c r="D60" s="19"/>
      <c r="E60" s="19"/>
      <c r="F60" s="25">
        <v>130217</v>
      </c>
      <c r="G60" s="19">
        <f t="shared" si="3"/>
        <v>0</v>
      </c>
      <c r="H60" s="26"/>
      <c r="I60" s="26"/>
      <c r="J60" s="26"/>
      <c r="K60" s="26"/>
      <c r="L60" s="26"/>
      <c r="M60" s="26"/>
      <c r="N60" s="44"/>
    </row>
    <row r="61" spans="1:14" s="2" customFormat="1" ht="14.25">
      <c r="A61" s="30" t="s">
        <v>71</v>
      </c>
      <c r="B61" s="16"/>
      <c r="C61" s="16"/>
      <c r="D61" s="16"/>
      <c r="E61" s="16"/>
      <c r="F61" s="17">
        <v>130300</v>
      </c>
      <c r="G61" s="27">
        <f aca="true" t="shared" si="8" ref="G61:M61">G62+G63+G67</f>
        <v>6062.61</v>
      </c>
      <c r="H61" s="27">
        <f t="shared" si="8"/>
        <v>5355.61</v>
      </c>
      <c r="I61" s="27">
        <f t="shared" si="8"/>
        <v>628.61</v>
      </c>
      <c r="J61" s="27">
        <f t="shared" si="8"/>
        <v>641</v>
      </c>
      <c r="K61" s="27">
        <f t="shared" si="8"/>
        <v>0</v>
      </c>
      <c r="L61" s="27">
        <f t="shared" si="8"/>
        <v>0</v>
      </c>
      <c r="M61" s="27">
        <f t="shared" si="8"/>
        <v>66</v>
      </c>
      <c r="N61" s="45"/>
    </row>
    <row r="62" spans="1:14" ht="14.25">
      <c r="A62" s="16" t="s">
        <v>20</v>
      </c>
      <c r="B62" s="16"/>
      <c r="C62" s="16"/>
      <c r="D62" s="16"/>
      <c r="E62" s="16"/>
      <c r="F62" s="25"/>
      <c r="G62" s="19">
        <f t="shared" si="3"/>
        <v>0</v>
      </c>
      <c r="H62" s="26"/>
      <c r="I62" s="26"/>
      <c r="J62" s="26"/>
      <c r="K62" s="26"/>
      <c r="L62" s="26"/>
      <c r="M62" s="26"/>
      <c r="N62" s="42"/>
    </row>
    <row r="63" spans="1:14" s="2" customFormat="1" ht="14.25">
      <c r="A63" s="30" t="s">
        <v>21</v>
      </c>
      <c r="B63" s="16"/>
      <c r="C63" s="16"/>
      <c r="D63" s="16"/>
      <c r="E63" s="16"/>
      <c r="F63" s="17"/>
      <c r="G63" s="18">
        <f>SUM(G64:G66)</f>
        <v>6062.61</v>
      </c>
      <c r="H63" s="18">
        <f aca="true" t="shared" si="9" ref="H63:M63">SUM(H64:H66)</f>
        <v>5355.61</v>
      </c>
      <c r="I63" s="18">
        <f t="shared" si="9"/>
        <v>628.61</v>
      </c>
      <c r="J63" s="18">
        <f t="shared" si="9"/>
        <v>641</v>
      </c>
      <c r="K63" s="18">
        <f t="shared" si="9"/>
        <v>0</v>
      </c>
      <c r="L63" s="18">
        <f t="shared" si="9"/>
        <v>0</v>
      </c>
      <c r="M63" s="18">
        <f t="shared" si="9"/>
        <v>66</v>
      </c>
      <c r="N63" s="46"/>
    </row>
    <row r="64" spans="1:14" s="2" customFormat="1" ht="24">
      <c r="A64" s="20" t="s">
        <v>72</v>
      </c>
      <c r="B64" s="19"/>
      <c r="C64" s="19"/>
      <c r="D64" s="19">
        <v>1</v>
      </c>
      <c r="E64" s="19">
        <v>1</v>
      </c>
      <c r="F64" s="20">
        <v>130321</v>
      </c>
      <c r="G64" s="19">
        <f>H64+J64+K64+L64+M64</f>
        <v>6062.61</v>
      </c>
      <c r="H64" s="21">
        <v>5355.61</v>
      </c>
      <c r="I64" s="19">
        <v>628.61</v>
      </c>
      <c r="J64" s="19">
        <v>641</v>
      </c>
      <c r="K64" s="19"/>
      <c r="L64" s="19"/>
      <c r="M64" s="19">
        <v>66</v>
      </c>
      <c r="N64" s="40" t="s">
        <v>73</v>
      </c>
    </row>
    <row r="65" spans="1:14" ht="14.25">
      <c r="A65" s="19" t="s">
        <v>74</v>
      </c>
      <c r="B65" s="19"/>
      <c r="C65" s="19"/>
      <c r="D65" s="19"/>
      <c r="E65" s="19"/>
      <c r="F65" s="20">
        <v>130322</v>
      </c>
      <c r="G65" s="19">
        <f t="shared" si="3"/>
        <v>0</v>
      </c>
      <c r="H65" s="19"/>
      <c r="I65" s="19"/>
      <c r="J65" s="19"/>
      <c r="K65" s="19"/>
      <c r="L65" s="19"/>
      <c r="M65" s="19"/>
      <c r="N65" s="40"/>
    </row>
    <row r="66" spans="1:14" ht="14.25">
      <c r="A66" s="19" t="s">
        <v>75</v>
      </c>
      <c r="B66" s="19"/>
      <c r="C66" s="19"/>
      <c r="D66" s="19"/>
      <c r="E66" s="19"/>
      <c r="F66" s="20">
        <v>130324</v>
      </c>
      <c r="G66" s="19">
        <f t="shared" si="3"/>
        <v>0</v>
      </c>
      <c r="H66" s="19"/>
      <c r="I66" s="19"/>
      <c r="J66" s="19"/>
      <c r="K66" s="19"/>
      <c r="L66" s="19"/>
      <c r="M66" s="19"/>
      <c r="N66" s="40"/>
    </row>
    <row r="67" spans="1:14" ht="14.25">
      <c r="A67" s="16" t="s">
        <v>35</v>
      </c>
      <c r="B67" s="16"/>
      <c r="C67" s="16"/>
      <c r="D67" s="16"/>
      <c r="E67" s="16"/>
      <c r="F67" s="23"/>
      <c r="G67" s="28">
        <f>SUM(G68:G74)</f>
        <v>0</v>
      </c>
      <c r="H67" s="28">
        <f aca="true" t="shared" si="10" ref="H67:M67">SUM(H68:H74)</f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42"/>
    </row>
    <row r="68" spans="1:14" ht="14.25">
      <c r="A68" s="19" t="s">
        <v>76</v>
      </c>
      <c r="B68" s="19"/>
      <c r="C68" s="19"/>
      <c r="D68" s="19"/>
      <c r="E68" s="19"/>
      <c r="F68" s="20">
        <v>130323</v>
      </c>
      <c r="G68" s="19">
        <f t="shared" si="3"/>
        <v>0</v>
      </c>
      <c r="H68" s="19"/>
      <c r="I68" s="19"/>
      <c r="J68" s="19"/>
      <c r="K68" s="19"/>
      <c r="L68" s="19"/>
      <c r="M68" s="19"/>
      <c r="N68" s="40"/>
    </row>
    <row r="69" spans="1:14" ht="14.25">
      <c r="A69" s="19" t="s">
        <v>77</v>
      </c>
      <c r="B69" s="19"/>
      <c r="C69" s="19"/>
      <c r="D69" s="19"/>
      <c r="E69" s="19"/>
      <c r="F69" s="20">
        <v>130312</v>
      </c>
      <c r="G69" s="19">
        <f t="shared" si="3"/>
        <v>0</v>
      </c>
      <c r="H69" s="19"/>
      <c r="I69" s="19"/>
      <c r="J69" s="19"/>
      <c r="K69" s="19"/>
      <c r="L69" s="19"/>
      <c r="M69" s="19"/>
      <c r="N69" s="40"/>
    </row>
    <row r="70" spans="1:14" ht="14.25">
      <c r="A70" s="19" t="s">
        <v>78</v>
      </c>
      <c r="B70" s="19"/>
      <c r="C70" s="19"/>
      <c r="D70" s="19"/>
      <c r="E70" s="19"/>
      <c r="F70" s="20">
        <v>130302</v>
      </c>
      <c r="G70" s="19">
        <f t="shared" si="3"/>
        <v>0</v>
      </c>
      <c r="H70" s="19"/>
      <c r="I70" s="19"/>
      <c r="J70" s="19"/>
      <c r="K70" s="19"/>
      <c r="L70" s="19"/>
      <c r="M70" s="19"/>
      <c r="N70" s="40"/>
    </row>
    <row r="71" spans="1:14" ht="14.25">
      <c r="A71" s="19" t="s">
        <v>79</v>
      </c>
      <c r="B71" s="19"/>
      <c r="C71" s="19"/>
      <c r="D71" s="19"/>
      <c r="E71" s="19"/>
      <c r="F71" s="20">
        <v>130304</v>
      </c>
      <c r="G71" s="19">
        <f t="shared" si="3"/>
        <v>0</v>
      </c>
      <c r="H71" s="19"/>
      <c r="I71" s="19"/>
      <c r="J71" s="19"/>
      <c r="K71" s="19"/>
      <c r="L71" s="19"/>
      <c r="M71" s="19"/>
      <c r="N71" s="40"/>
    </row>
    <row r="72" spans="1:14" ht="14.25">
      <c r="A72" s="19" t="s">
        <v>80</v>
      </c>
      <c r="B72" s="19"/>
      <c r="C72" s="19"/>
      <c r="D72" s="19"/>
      <c r="E72" s="19"/>
      <c r="F72" s="25">
        <v>130303</v>
      </c>
      <c r="G72" s="19">
        <f t="shared" si="3"/>
        <v>0</v>
      </c>
      <c r="H72" s="26"/>
      <c r="I72" s="26"/>
      <c r="J72" s="26"/>
      <c r="K72" s="26"/>
      <c r="L72" s="26"/>
      <c r="M72" s="26"/>
      <c r="N72" s="40"/>
    </row>
    <row r="73" spans="1:14" ht="14.25">
      <c r="A73" s="19" t="s">
        <v>81</v>
      </c>
      <c r="B73" s="19"/>
      <c r="C73" s="19"/>
      <c r="D73" s="19"/>
      <c r="E73" s="19"/>
      <c r="F73" s="25">
        <v>130311</v>
      </c>
      <c r="G73" s="19">
        <f t="shared" si="3"/>
        <v>0</v>
      </c>
      <c r="H73" s="26"/>
      <c r="I73" s="26"/>
      <c r="J73" s="26"/>
      <c r="K73" s="26"/>
      <c r="L73" s="26"/>
      <c r="M73" s="26"/>
      <c r="N73" s="40"/>
    </row>
    <row r="74" spans="1:14" ht="14.25">
      <c r="A74" s="19" t="s">
        <v>82</v>
      </c>
      <c r="B74" s="19"/>
      <c r="C74" s="19"/>
      <c r="D74" s="19"/>
      <c r="E74" s="19"/>
      <c r="F74" s="25">
        <v>130313</v>
      </c>
      <c r="G74" s="19">
        <f t="shared" si="3"/>
        <v>0</v>
      </c>
      <c r="H74" s="26"/>
      <c r="I74" s="26"/>
      <c r="J74" s="26"/>
      <c r="K74" s="26"/>
      <c r="L74" s="26"/>
      <c r="M74" s="26"/>
      <c r="N74" s="40"/>
    </row>
    <row r="75" spans="1:14" s="2" customFormat="1" ht="14.25">
      <c r="A75" s="30" t="s">
        <v>83</v>
      </c>
      <c r="B75" s="16"/>
      <c r="C75" s="16"/>
      <c r="D75" s="16"/>
      <c r="E75" s="16"/>
      <c r="F75" s="17">
        <v>130400</v>
      </c>
      <c r="G75" s="27">
        <f aca="true" t="shared" si="11" ref="G75:M75">G76+G77+G90</f>
        <v>18808.37</v>
      </c>
      <c r="H75" s="27">
        <f t="shared" si="11"/>
        <v>18676.37</v>
      </c>
      <c r="I75" s="27">
        <f t="shared" si="11"/>
        <v>949.37</v>
      </c>
      <c r="J75" s="27">
        <f t="shared" si="11"/>
        <v>66</v>
      </c>
      <c r="K75" s="27">
        <f t="shared" si="11"/>
        <v>0</v>
      </c>
      <c r="L75" s="27">
        <f t="shared" si="11"/>
        <v>0</v>
      </c>
      <c r="M75" s="27">
        <f t="shared" si="11"/>
        <v>66</v>
      </c>
      <c r="N75" s="45"/>
    </row>
    <row r="76" spans="1:14" ht="14.25">
      <c r="A76" s="16" t="s">
        <v>20</v>
      </c>
      <c r="B76" s="16"/>
      <c r="C76" s="16"/>
      <c r="D76" s="16"/>
      <c r="E76" s="16"/>
      <c r="F76" s="25"/>
      <c r="G76" s="19">
        <f t="shared" si="3"/>
        <v>0</v>
      </c>
      <c r="H76" s="26"/>
      <c r="I76" s="26"/>
      <c r="J76" s="26"/>
      <c r="K76" s="26"/>
      <c r="L76" s="26"/>
      <c r="M76" s="26"/>
      <c r="N76" s="42"/>
    </row>
    <row r="77" spans="1:14" s="2" customFormat="1" ht="14.25">
      <c r="A77" s="30" t="s">
        <v>21</v>
      </c>
      <c r="B77" s="16"/>
      <c r="C77" s="16"/>
      <c r="D77" s="16"/>
      <c r="E77" s="16"/>
      <c r="F77" s="17"/>
      <c r="G77" s="18">
        <f>SUM(G78:G89)</f>
        <v>16343.369999999999</v>
      </c>
      <c r="H77" s="18">
        <f aca="true" t="shared" si="12" ref="H77:M77">SUM(H78:H89)</f>
        <v>16211.369999999999</v>
      </c>
      <c r="I77" s="18">
        <f t="shared" si="12"/>
        <v>949.37</v>
      </c>
      <c r="J77" s="18">
        <f t="shared" si="12"/>
        <v>66</v>
      </c>
      <c r="K77" s="18">
        <f t="shared" si="12"/>
        <v>0</v>
      </c>
      <c r="L77" s="18">
        <f t="shared" si="12"/>
        <v>0</v>
      </c>
      <c r="M77" s="18">
        <f t="shared" si="12"/>
        <v>66</v>
      </c>
      <c r="N77" s="46"/>
    </row>
    <row r="78" spans="1:14" ht="14.25">
      <c r="A78" s="19" t="s">
        <v>84</v>
      </c>
      <c r="B78" s="19"/>
      <c r="C78" s="19"/>
      <c r="D78" s="19"/>
      <c r="E78" s="19"/>
      <c r="F78" s="20">
        <v>130423</v>
      </c>
      <c r="G78" s="19">
        <f t="shared" si="3"/>
        <v>0</v>
      </c>
      <c r="H78" s="19"/>
      <c r="I78" s="19"/>
      <c r="J78" s="19"/>
      <c r="K78" s="19"/>
      <c r="L78" s="19"/>
      <c r="M78" s="19"/>
      <c r="N78" s="40"/>
    </row>
    <row r="79" spans="1:14" ht="14.25">
      <c r="A79" s="19" t="s">
        <v>85</v>
      </c>
      <c r="B79" s="19"/>
      <c r="C79" s="19"/>
      <c r="D79" s="19"/>
      <c r="E79" s="19"/>
      <c r="F79" s="20">
        <v>130424</v>
      </c>
      <c r="G79" s="19">
        <f t="shared" si="3"/>
        <v>0</v>
      </c>
      <c r="H79" s="19"/>
      <c r="I79" s="19"/>
      <c r="J79" s="19"/>
      <c r="K79" s="19"/>
      <c r="L79" s="19"/>
      <c r="M79" s="19"/>
      <c r="N79" s="40"/>
    </row>
    <row r="80" spans="1:14" s="2" customFormat="1" ht="14.25">
      <c r="A80" s="20" t="s">
        <v>86</v>
      </c>
      <c r="B80" s="19"/>
      <c r="C80" s="19"/>
      <c r="D80" s="19">
        <v>1</v>
      </c>
      <c r="E80" s="19">
        <v>1</v>
      </c>
      <c r="F80" s="20">
        <v>130425</v>
      </c>
      <c r="G80" s="19">
        <f aca="true" t="shared" si="13" ref="G80:G142">H80+J80+K80+L80+M80</f>
        <v>4244.59</v>
      </c>
      <c r="H80" s="21">
        <v>4178.59</v>
      </c>
      <c r="I80" s="19">
        <v>611.59</v>
      </c>
      <c r="J80" s="19">
        <v>66</v>
      </c>
      <c r="K80" s="19"/>
      <c r="L80" s="19"/>
      <c r="M80" s="19"/>
      <c r="N80" s="41"/>
    </row>
    <row r="81" spans="1:14" ht="24">
      <c r="A81" s="19" t="s">
        <v>87</v>
      </c>
      <c r="B81" s="19"/>
      <c r="C81" s="19"/>
      <c r="D81" s="19"/>
      <c r="E81" s="19"/>
      <c r="F81" s="20">
        <v>130426</v>
      </c>
      <c r="G81" s="19">
        <f t="shared" si="13"/>
        <v>66</v>
      </c>
      <c r="H81" s="19"/>
      <c r="I81" s="19"/>
      <c r="J81" s="19"/>
      <c r="K81" s="19"/>
      <c r="L81" s="19"/>
      <c r="M81" s="19">
        <v>66</v>
      </c>
      <c r="N81" s="40" t="s">
        <v>88</v>
      </c>
    </row>
    <row r="82" spans="1:14" ht="14.25">
      <c r="A82" s="19" t="s">
        <v>89</v>
      </c>
      <c r="B82" s="19"/>
      <c r="C82" s="19"/>
      <c r="D82" s="19"/>
      <c r="E82" s="19"/>
      <c r="F82" s="20">
        <v>130427</v>
      </c>
      <c r="G82" s="19">
        <f t="shared" si="13"/>
        <v>0</v>
      </c>
      <c r="H82" s="19"/>
      <c r="I82" s="19"/>
      <c r="J82" s="19"/>
      <c r="K82" s="19"/>
      <c r="L82" s="19"/>
      <c r="M82" s="19"/>
      <c r="N82" s="40"/>
    </row>
    <row r="83" spans="1:14" ht="14.25">
      <c r="A83" s="19" t="s">
        <v>90</v>
      </c>
      <c r="B83" s="19"/>
      <c r="C83" s="19"/>
      <c r="D83" s="19"/>
      <c r="E83" s="19"/>
      <c r="F83" s="20">
        <v>130430</v>
      </c>
      <c r="G83" s="19">
        <f t="shared" si="13"/>
        <v>0</v>
      </c>
      <c r="H83" s="19"/>
      <c r="I83" s="19"/>
      <c r="J83" s="19"/>
      <c r="K83" s="19"/>
      <c r="L83" s="19"/>
      <c r="M83" s="19"/>
      <c r="N83" s="40"/>
    </row>
    <row r="84" spans="1:14" s="2" customFormat="1" ht="14.25">
      <c r="A84" s="20" t="s">
        <v>91</v>
      </c>
      <c r="B84" s="19"/>
      <c r="C84" s="19"/>
      <c r="D84" s="19"/>
      <c r="E84" s="19">
        <v>1</v>
      </c>
      <c r="F84" s="20">
        <v>130431</v>
      </c>
      <c r="G84" s="19">
        <f t="shared" si="13"/>
        <v>1872</v>
      </c>
      <c r="H84" s="21">
        <v>1872</v>
      </c>
      <c r="I84" s="19"/>
      <c r="J84" s="19"/>
      <c r="K84" s="19"/>
      <c r="L84" s="19"/>
      <c r="M84" s="19"/>
      <c r="N84" s="41"/>
    </row>
    <row r="85" spans="1:14" s="2" customFormat="1" ht="14.25">
      <c r="A85" s="20" t="s">
        <v>92</v>
      </c>
      <c r="B85" s="19"/>
      <c r="C85" s="19"/>
      <c r="D85" s="19"/>
      <c r="E85" s="19">
        <v>1</v>
      </c>
      <c r="F85" s="20">
        <v>130432</v>
      </c>
      <c r="G85" s="19">
        <f t="shared" si="13"/>
        <v>2931</v>
      </c>
      <c r="H85" s="21">
        <v>2931</v>
      </c>
      <c r="I85" s="19"/>
      <c r="J85" s="19"/>
      <c r="K85" s="19"/>
      <c r="L85" s="19"/>
      <c r="M85" s="19"/>
      <c r="N85" s="41"/>
    </row>
    <row r="86" spans="1:14" s="2" customFormat="1" ht="14.25">
      <c r="A86" s="20" t="s">
        <v>93</v>
      </c>
      <c r="B86" s="19"/>
      <c r="C86" s="19"/>
      <c r="D86" s="19"/>
      <c r="E86" s="19">
        <v>1</v>
      </c>
      <c r="F86" s="20">
        <v>130433</v>
      </c>
      <c r="G86" s="19">
        <f t="shared" si="13"/>
        <v>1760</v>
      </c>
      <c r="H86" s="21">
        <v>1760</v>
      </c>
      <c r="I86" s="19"/>
      <c r="J86" s="19"/>
      <c r="K86" s="19"/>
      <c r="L86" s="19"/>
      <c r="M86" s="19"/>
      <c r="N86" s="41"/>
    </row>
    <row r="87" spans="1:14" s="2" customFormat="1" ht="14.25">
      <c r="A87" s="20" t="s">
        <v>94</v>
      </c>
      <c r="B87" s="19"/>
      <c r="C87" s="19"/>
      <c r="D87" s="19">
        <v>1</v>
      </c>
      <c r="E87" s="19">
        <v>1</v>
      </c>
      <c r="F87" s="20">
        <v>130434</v>
      </c>
      <c r="G87" s="19">
        <f t="shared" si="13"/>
        <v>5469.78</v>
      </c>
      <c r="H87" s="21">
        <v>5469.78</v>
      </c>
      <c r="I87" s="19">
        <v>337.78</v>
      </c>
      <c r="J87" s="19"/>
      <c r="K87" s="19"/>
      <c r="L87" s="19"/>
      <c r="M87" s="19"/>
      <c r="N87" s="41"/>
    </row>
    <row r="88" spans="1:14" ht="14.25">
      <c r="A88" s="19" t="s">
        <v>95</v>
      </c>
      <c r="B88" s="19"/>
      <c r="C88" s="19"/>
      <c r="D88" s="19"/>
      <c r="E88" s="19"/>
      <c r="F88" s="20">
        <v>130435</v>
      </c>
      <c r="G88" s="19">
        <f t="shared" si="13"/>
        <v>0</v>
      </c>
      <c r="H88" s="19"/>
      <c r="I88" s="19"/>
      <c r="J88" s="19"/>
      <c r="K88" s="19"/>
      <c r="L88" s="19"/>
      <c r="M88" s="19"/>
      <c r="N88" s="40"/>
    </row>
    <row r="89" spans="1:14" ht="14.25">
      <c r="A89" s="19" t="s">
        <v>96</v>
      </c>
      <c r="B89" s="19"/>
      <c r="C89" s="19"/>
      <c r="D89" s="19"/>
      <c r="E89" s="19"/>
      <c r="F89" s="20">
        <v>130481</v>
      </c>
      <c r="G89" s="19">
        <f t="shared" si="13"/>
        <v>0</v>
      </c>
      <c r="H89" s="19"/>
      <c r="I89" s="19"/>
      <c r="J89" s="19"/>
      <c r="K89" s="19"/>
      <c r="L89" s="19"/>
      <c r="M89" s="19"/>
      <c r="N89" s="40"/>
    </row>
    <row r="90" spans="1:14" s="3" customFormat="1" ht="14.25">
      <c r="A90" s="30" t="s">
        <v>35</v>
      </c>
      <c r="B90" s="16"/>
      <c r="C90" s="16"/>
      <c r="D90" s="16"/>
      <c r="E90" s="16"/>
      <c r="F90" s="23"/>
      <c r="G90" s="27">
        <f>SUM(G91:G98)</f>
        <v>2465</v>
      </c>
      <c r="H90" s="27">
        <f aca="true" t="shared" si="14" ref="H90:M90">SUM(H91:H98)</f>
        <v>2465</v>
      </c>
      <c r="I90" s="27">
        <f t="shared" si="14"/>
        <v>0</v>
      </c>
      <c r="J90" s="27">
        <f t="shared" si="14"/>
        <v>0</v>
      </c>
      <c r="K90" s="27">
        <f t="shared" si="14"/>
        <v>0</v>
      </c>
      <c r="L90" s="27">
        <f t="shared" si="14"/>
        <v>0</v>
      </c>
      <c r="M90" s="27">
        <f t="shared" si="14"/>
        <v>0</v>
      </c>
      <c r="N90" s="45"/>
    </row>
    <row r="91" spans="1:14" s="2" customFormat="1" ht="14.25">
      <c r="A91" s="20" t="s">
        <v>97</v>
      </c>
      <c r="B91" s="19"/>
      <c r="C91" s="19"/>
      <c r="D91" s="19"/>
      <c r="E91" s="19">
        <v>1</v>
      </c>
      <c r="F91" s="20">
        <v>130407</v>
      </c>
      <c r="G91" s="19">
        <f>H91+J91+K91+L91+M91</f>
        <v>2465</v>
      </c>
      <c r="H91" s="21">
        <v>2465</v>
      </c>
      <c r="I91" s="19"/>
      <c r="J91" s="19"/>
      <c r="K91" s="19"/>
      <c r="L91" s="19"/>
      <c r="M91" s="19"/>
      <c r="N91" s="41"/>
    </row>
    <row r="92" spans="1:14" ht="14.25">
      <c r="A92" s="20" t="s">
        <v>98</v>
      </c>
      <c r="B92" s="19"/>
      <c r="C92" s="19"/>
      <c r="D92" s="19"/>
      <c r="E92" s="19"/>
      <c r="F92" s="20">
        <v>130429</v>
      </c>
      <c r="G92" s="19">
        <f t="shared" si="13"/>
        <v>0</v>
      </c>
      <c r="H92" s="19"/>
      <c r="I92" s="19"/>
      <c r="J92" s="19"/>
      <c r="K92" s="19"/>
      <c r="L92" s="19"/>
      <c r="M92" s="19"/>
      <c r="N92" s="40"/>
    </row>
    <row r="93" spans="1:14" ht="14.25">
      <c r="A93" s="20" t="s">
        <v>99</v>
      </c>
      <c r="B93" s="19"/>
      <c r="C93" s="19"/>
      <c r="D93" s="19"/>
      <c r="E93" s="19"/>
      <c r="F93" s="20">
        <v>130402</v>
      </c>
      <c r="G93" s="19">
        <f t="shared" si="13"/>
        <v>0</v>
      </c>
      <c r="H93" s="19"/>
      <c r="I93" s="19"/>
      <c r="J93" s="19"/>
      <c r="K93" s="19"/>
      <c r="L93" s="19"/>
      <c r="M93" s="19"/>
      <c r="N93" s="40"/>
    </row>
    <row r="94" spans="1:14" ht="14.25">
      <c r="A94" s="20" t="s">
        <v>100</v>
      </c>
      <c r="B94" s="19"/>
      <c r="C94" s="19"/>
      <c r="D94" s="19"/>
      <c r="E94" s="19"/>
      <c r="F94" s="20">
        <v>130403</v>
      </c>
      <c r="G94" s="19">
        <f t="shared" si="13"/>
        <v>0</v>
      </c>
      <c r="H94" s="19"/>
      <c r="I94" s="19"/>
      <c r="J94" s="19"/>
      <c r="K94" s="19"/>
      <c r="L94" s="19"/>
      <c r="M94" s="19"/>
      <c r="N94" s="40"/>
    </row>
    <row r="95" spans="1:14" ht="14.25">
      <c r="A95" s="20" t="s">
        <v>101</v>
      </c>
      <c r="B95" s="19"/>
      <c r="C95" s="19"/>
      <c r="D95" s="19"/>
      <c r="E95" s="19"/>
      <c r="F95" s="20">
        <v>130404</v>
      </c>
      <c r="G95" s="19">
        <f t="shared" si="13"/>
        <v>0</v>
      </c>
      <c r="H95" s="19"/>
      <c r="I95" s="19"/>
      <c r="J95" s="19"/>
      <c r="K95" s="19"/>
      <c r="L95" s="19"/>
      <c r="M95" s="19"/>
      <c r="N95" s="40"/>
    </row>
    <row r="96" spans="1:14" ht="14.25">
      <c r="A96" s="20" t="s">
        <v>102</v>
      </c>
      <c r="B96" s="19"/>
      <c r="C96" s="19"/>
      <c r="D96" s="19"/>
      <c r="E96" s="19"/>
      <c r="F96" s="20">
        <v>130406</v>
      </c>
      <c r="G96" s="19">
        <f t="shared" si="13"/>
        <v>0</v>
      </c>
      <c r="H96" s="19"/>
      <c r="I96" s="19"/>
      <c r="J96" s="19"/>
      <c r="K96" s="19"/>
      <c r="L96" s="19"/>
      <c r="M96" s="19"/>
      <c r="N96" s="40"/>
    </row>
    <row r="97" spans="1:14" ht="14.25">
      <c r="A97" s="20" t="s">
        <v>103</v>
      </c>
      <c r="B97" s="19"/>
      <c r="C97" s="19"/>
      <c r="D97" s="19"/>
      <c r="E97" s="19"/>
      <c r="F97" s="25">
        <v>130411</v>
      </c>
      <c r="G97" s="19">
        <f t="shared" si="13"/>
        <v>0</v>
      </c>
      <c r="H97" s="26"/>
      <c r="I97" s="26"/>
      <c r="J97" s="26"/>
      <c r="K97" s="26"/>
      <c r="L97" s="26"/>
      <c r="M97" s="26"/>
      <c r="N97" s="40"/>
    </row>
    <row r="98" spans="1:14" ht="14.25">
      <c r="A98" s="20" t="s">
        <v>104</v>
      </c>
      <c r="B98" s="19"/>
      <c r="C98" s="19"/>
      <c r="D98" s="19"/>
      <c r="E98" s="19"/>
      <c r="F98" s="25">
        <v>130412</v>
      </c>
      <c r="G98" s="19">
        <f t="shared" si="13"/>
        <v>0</v>
      </c>
      <c r="H98" s="26"/>
      <c r="I98" s="26"/>
      <c r="J98" s="26"/>
      <c r="K98" s="26"/>
      <c r="L98" s="26"/>
      <c r="M98" s="26"/>
      <c r="N98" s="40"/>
    </row>
    <row r="99" spans="1:14" s="4" customFormat="1" ht="14.25">
      <c r="A99" s="30" t="s">
        <v>105</v>
      </c>
      <c r="B99" s="16"/>
      <c r="C99" s="16"/>
      <c r="D99" s="16"/>
      <c r="E99" s="16"/>
      <c r="F99" s="47">
        <v>130500</v>
      </c>
      <c r="G99" s="27">
        <f aca="true" t="shared" si="15" ref="G99:M99">G100+G101+G116</f>
        <v>18425.08</v>
      </c>
      <c r="H99" s="27">
        <f t="shared" si="15"/>
        <v>18359.08</v>
      </c>
      <c r="I99" s="27">
        <f t="shared" si="15"/>
        <v>203.07999999999998</v>
      </c>
      <c r="J99" s="27">
        <f t="shared" si="15"/>
        <v>66</v>
      </c>
      <c r="K99" s="27">
        <f t="shared" si="15"/>
        <v>0</v>
      </c>
      <c r="L99" s="27">
        <f t="shared" si="15"/>
        <v>0</v>
      </c>
      <c r="M99" s="27">
        <f t="shared" si="15"/>
        <v>0</v>
      </c>
      <c r="N99" s="45"/>
    </row>
    <row r="100" spans="1:14" ht="14.25">
      <c r="A100" s="16" t="s">
        <v>20</v>
      </c>
      <c r="B100" s="16"/>
      <c r="C100" s="16"/>
      <c r="D100" s="16"/>
      <c r="E100" s="16"/>
      <c r="F100" s="25"/>
      <c r="G100" s="19">
        <f t="shared" si="13"/>
        <v>0</v>
      </c>
      <c r="H100" s="26"/>
      <c r="I100" s="26"/>
      <c r="J100" s="26"/>
      <c r="K100" s="26"/>
      <c r="L100" s="26"/>
      <c r="M100" s="26"/>
      <c r="N100" s="42"/>
    </row>
    <row r="101" spans="1:14" s="2" customFormat="1" ht="14.25">
      <c r="A101" s="30" t="s">
        <v>21</v>
      </c>
      <c r="B101" s="16"/>
      <c r="C101" s="16"/>
      <c r="D101" s="16"/>
      <c r="E101" s="16"/>
      <c r="F101" s="17"/>
      <c r="G101" s="18">
        <f aca="true" t="shared" si="16" ref="G101:M101">SUM(G102:G115)</f>
        <v>15448.08</v>
      </c>
      <c r="H101" s="18">
        <f t="shared" si="16"/>
        <v>15382.08</v>
      </c>
      <c r="I101" s="18">
        <f t="shared" si="16"/>
        <v>203.07999999999998</v>
      </c>
      <c r="J101" s="18">
        <f t="shared" si="16"/>
        <v>66</v>
      </c>
      <c r="K101" s="18">
        <f t="shared" si="16"/>
        <v>0</v>
      </c>
      <c r="L101" s="18">
        <f t="shared" si="16"/>
        <v>0</v>
      </c>
      <c r="M101" s="18">
        <f t="shared" si="16"/>
        <v>0</v>
      </c>
      <c r="N101" s="46"/>
    </row>
    <row r="102" spans="1:14" s="2" customFormat="1" ht="14.25">
      <c r="A102" s="20" t="s">
        <v>106</v>
      </c>
      <c r="B102" s="19"/>
      <c r="C102" s="19"/>
      <c r="D102" s="19">
        <v>1</v>
      </c>
      <c r="E102" s="19">
        <v>1</v>
      </c>
      <c r="F102" s="20">
        <v>130522</v>
      </c>
      <c r="G102" s="19">
        <f t="shared" si="13"/>
        <v>1906.08</v>
      </c>
      <c r="H102" s="21">
        <v>1906.08</v>
      </c>
      <c r="I102" s="19">
        <v>84.08</v>
      </c>
      <c r="J102" s="19"/>
      <c r="K102" s="19"/>
      <c r="L102" s="19"/>
      <c r="M102" s="19"/>
      <c r="N102" s="41"/>
    </row>
    <row r="103" spans="1:14" s="2" customFormat="1" ht="14.25">
      <c r="A103" s="20" t="s">
        <v>107</v>
      </c>
      <c r="B103" s="19"/>
      <c r="C103" s="19"/>
      <c r="D103" s="19"/>
      <c r="E103" s="19">
        <v>1</v>
      </c>
      <c r="F103" s="20">
        <v>130523</v>
      </c>
      <c r="G103" s="19">
        <f t="shared" si="13"/>
        <v>2025</v>
      </c>
      <c r="H103" s="21">
        <v>2025</v>
      </c>
      <c r="I103" s="19">
        <v>119</v>
      </c>
      <c r="J103" s="19"/>
      <c r="K103" s="19"/>
      <c r="L103" s="19"/>
      <c r="M103" s="19"/>
      <c r="N103" s="41"/>
    </row>
    <row r="104" spans="1:14" ht="14.25">
      <c r="A104" s="19" t="s">
        <v>108</v>
      </c>
      <c r="B104" s="19"/>
      <c r="C104" s="19"/>
      <c r="D104" s="19"/>
      <c r="E104" s="19"/>
      <c r="F104" s="20">
        <v>130524</v>
      </c>
      <c r="G104" s="19">
        <f t="shared" si="13"/>
        <v>0</v>
      </c>
      <c r="H104" s="19"/>
      <c r="I104" s="19"/>
      <c r="J104" s="19"/>
      <c r="K104" s="19"/>
      <c r="L104" s="19"/>
      <c r="M104" s="19"/>
      <c r="N104" s="40"/>
    </row>
    <row r="105" spans="1:14" ht="14.25">
      <c r="A105" s="19" t="s">
        <v>109</v>
      </c>
      <c r="B105" s="19"/>
      <c r="C105" s="19"/>
      <c r="D105" s="19"/>
      <c r="E105" s="19"/>
      <c r="F105" s="20">
        <v>130525</v>
      </c>
      <c r="G105" s="19">
        <f t="shared" si="13"/>
        <v>0</v>
      </c>
      <c r="H105" s="19"/>
      <c r="I105" s="19"/>
      <c r="J105" s="19"/>
      <c r="K105" s="19"/>
      <c r="L105" s="19"/>
      <c r="M105" s="19"/>
      <c r="N105" s="40"/>
    </row>
    <row r="106" spans="1:14" ht="14.25">
      <c r="A106" s="19" t="s">
        <v>110</v>
      </c>
      <c r="B106" s="19"/>
      <c r="C106" s="19"/>
      <c r="D106" s="19"/>
      <c r="E106" s="19"/>
      <c r="F106" s="20">
        <v>130528</v>
      </c>
      <c r="G106" s="19">
        <f t="shared" si="13"/>
        <v>0</v>
      </c>
      <c r="H106" s="19"/>
      <c r="I106" s="19"/>
      <c r="J106" s="19"/>
      <c r="K106" s="19"/>
      <c r="L106" s="19"/>
      <c r="M106" s="19"/>
      <c r="N106" s="40"/>
    </row>
    <row r="107" spans="1:14" s="2" customFormat="1" ht="14.25">
      <c r="A107" s="20" t="s">
        <v>111</v>
      </c>
      <c r="B107" s="19"/>
      <c r="C107" s="19"/>
      <c r="D107" s="19">
        <v>1</v>
      </c>
      <c r="E107" s="19">
        <v>1</v>
      </c>
      <c r="F107" s="20">
        <v>130529</v>
      </c>
      <c r="G107" s="19">
        <f t="shared" si="13"/>
        <v>1938</v>
      </c>
      <c r="H107" s="21">
        <v>1938</v>
      </c>
      <c r="I107" s="19"/>
      <c r="J107" s="19"/>
      <c r="K107" s="19"/>
      <c r="L107" s="19"/>
      <c r="M107" s="19"/>
      <c r="N107" s="41"/>
    </row>
    <row r="108" spans="1:14" s="2" customFormat="1" ht="14.25">
      <c r="A108" s="20" t="s">
        <v>112</v>
      </c>
      <c r="B108" s="19"/>
      <c r="C108" s="19"/>
      <c r="D108" s="19">
        <v>1</v>
      </c>
      <c r="E108" s="19">
        <v>1</v>
      </c>
      <c r="F108" s="20">
        <v>130530</v>
      </c>
      <c r="G108" s="19">
        <f t="shared" si="13"/>
        <v>1632</v>
      </c>
      <c r="H108" s="21">
        <v>1632</v>
      </c>
      <c r="I108" s="19"/>
      <c r="J108" s="19"/>
      <c r="K108" s="19"/>
      <c r="L108" s="19"/>
      <c r="M108" s="19"/>
      <c r="N108" s="41"/>
    </row>
    <row r="109" spans="1:14" s="2" customFormat="1" ht="14.25">
      <c r="A109" s="20" t="s">
        <v>113</v>
      </c>
      <c r="B109" s="19"/>
      <c r="C109" s="19"/>
      <c r="D109" s="19">
        <v>1</v>
      </c>
      <c r="E109" s="19">
        <v>1</v>
      </c>
      <c r="F109" s="20">
        <v>130531</v>
      </c>
      <c r="G109" s="19">
        <f t="shared" si="13"/>
        <v>2280</v>
      </c>
      <c r="H109" s="21">
        <v>2280</v>
      </c>
      <c r="I109" s="19"/>
      <c r="J109" s="19"/>
      <c r="K109" s="19"/>
      <c r="L109" s="19"/>
      <c r="M109" s="19"/>
      <c r="N109" s="41"/>
    </row>
    <row r="110" spans="1:14" s="2" customFormat="1" ht="14.25">
      <c r="A110" s="20" t="s">
        <v>114</v>
      </c>
      <c r="B110" s="19"/>
      <c r="C110" s="19"/>
      <c r="D110" s="19">
        <v>1</v>
      </c>
      <c r="E110" s="19">
        <v>1</v>
      </c>
      <c r="F110" s="20">
        <v>130532</v>
      </c>
      <c r="G110" s="19">
        <f t="shared" si="13"/>
        <v>1661</v>
      </c>
      <c r="H110" s="21">
        <v>1661</v>
      </c>
      <c r="I110" s="19"/>
      <c r="J110" s="19"/>
      <c r="K110" s="19"/>
      <c r="L110" s="19"/>
      <c r="M110" s="19"/>
      <c r="N110" s="41"/>
    </row>
    <row r="111" spans="1:14" s="2" customFormat="1" ht="14.25">
      <c r="A111" s="20" t="s">
        <v>115</v>
      </c>
      <c r="B111" s="19"/>
      <c r="C111" s="19"/>
      <c r="D111" s="19">
        <v>1</v>
      </c>
      <c r="E111" s="19">
        <v>1</v>
      </c>
      <c r="F111" s="20">
        <v>130533</v>
      </c>
      <c r="G111" s="19">
        <f t="shared" si="13"/>
        <v>2243</v>
      </c>
      <c r="H111" s="21">
        <v>2207</v>
      </c>
      <c r="I111" s="19"/>
      <c r="J111" s="19">
        <v>36</v>
      </c>
      <c r="K111" s="19"/>
      <c r="L111" s="19"/>
      <c r="M111" s="19"/>
      <c r="N111" s="41"/>
    </row>
    <row r="112" spans="1:14" ht="14.25">
      <c r="A112" s="19" t="s">
        <v>116</v>
      </c>
      <c r="B112" s="19"/>
      <c r="C112" s="19"/>
      <c r="D112" s="19"/>
      <c r="E112" s="19"/>
      <c r="F112" s="20">
        <v>130534</v>
      </c>
      <c r="G112" s="19">
        <f t="shared" si="13"/>
        <v>0</v>
      </c>
      <c r="H112" s="19"/>
      <c r="I112" s="19"/>
      <c r="J112" s="19"/>
      <c r="K112" s="19"/>
      <c r="L112" s="19"/>
      <c r="M112" s="19"/>
      <c r="N112" s="40"/>
    </row>
    <row r="113" spans="1:14" s="2" customFormat="1" ht="14.25">
      <c r="A113" s="20" t="s">
        <v>117</v>
      </c>
      <c r="B113" s="19"/>
      <c r="C113" s="19"/>
      <c r="D113" s="19"/>
      <c r="E113" s="19">
        <v>1</v>
      </c>
      <c r="F113" s="20">
        <v>130535</v>
      </c>
      <c r="G113" s="19">
        <f t="shared" si="13"/>
        <v>1763</v>
      </c>
      <c r="H113" s="21">
        <v>1733</v>
      </c>
      <c r="I113" s="19"/>
      <c r="J113" s="19">
        <v>30</v>
      </c>
      <c r="K113" s="19"/>
      <c r="L113" s="19"/>
      <c r="M113" s="19"/>
      <c r="N113" s="41"/>
    </row>
    <row r="114" spans="1:14" ht="14.25">
      <c r="A114" s="19" t="s">
        <v>118</v>
      </c>
      <c r="B114" s="19"/>
      <c r="C114" s="19"/>
      <c r="D114" s="19"/>
      <c r="E114" s="19"/>
      <c r="F114" s="20">
        <v>130581</v>
      </c>
      <c r="G114" s="19">
        <f t="shared" si="13"/>
        <v>0</v>
      </c>
      <c r="H114" s="19"/>
      <c r="I114" s="19"/>
      <c r="J114" s="19"/>
      <c r="K114" s="19"/>
      <c r="L114" s="19"/>
      <c r="M114" s="19"/>
      <c r="N114" s="40"/>
    </row>
    <row r="115" spans="1:14" ht="14.25">
      <c r="A115" s="19" t="s">
        <v>119</v>
      </c>
      <c r="B115" s="19"/>
      <c r="C115" s="19"/>
      <c r="D115" s="19"/>
      <c r="E115" s="19"/>
      <c r="F115" s="20">
        <v>130582</v>
      </c>
      <c r="G115" s="19">
        <f t="shared" si="13"/>
        <v>0</v>
      </c>
      <c r="H115" s="19"/>
      <c r="I115" s="19"/>
      <c r="J115" s="19"/>
      <c r="K115" s="19"/>
      <c r="L115" s="19"/>
      <c r="M115" s="19"/>
      <c r="N115" s="40"/>
    </row>
    <row r="116" spans="1:14" ht="14.25">
      <c r="A116" s="16" t="s">
        <v>35</v>
      </c>
      <c r="B116" s="16"/>
      <c r="C116" s="16"/>
      <c r="D116" s="16"/>
      <c r="E116" s="16"/>
      <c r="F116" s="23"/>
      <c r="G116" s="27">
        <f>SUM(G117:G121)</f>
        <v>2977</v>
      </c>
      <c r="H116" s="27">
        <f aca="true" t="shared" si="17" ref="H116:M116">SUM(H117:H121)</f>
        <v>2977</v>
      </c>
      <c r="I116" s="27">
        <f t="shared" si="17"/>
        <v>0</v>
      </c>
      <c r="J116" s="27">
        <f t="shared" si="17"/>
        <v>0</v>
      </c>
      <c r="K116" s="27">
        <f t="shared" si="17"/>
        <v>0</v>
      </c>
      <c r="L116" s="27">
        <f t="shared" si="17"/>
        <v>0</v>
      </c>
      <c r="M116" s="27">
        <f t="shared" si="17"/>
        <v>0</v>
      </c>
      <c r="N116" s="42"/>
    </row>
    <row r="117" spans="1:14" s="2" customFormat="1" ht="14.25">
      <c r="A117" s="20" t="s">
        <v>120</v>
      </c>
      <c r="B117" s="19"/>
      <c r="C117" s="19"/>
      <c r="D117" s="19"/>
      <c r="E117" s="19">
        <v>1</v>
      </c>
      <c r="F117" s="20">
        <v>130505</v>
      </c>
      <c r="G117" s="19">
        <f>H117+J117+K117+L117+M117</f>
        <v>1612</v>
      </c>
      <c r="H117" s="21">
        <v>1612</v>
      </c>
      <c r="I117" s="19"/>
      <c r="J117" s="19"/>
      <c r="K117" s="19"/>
      <c r="L117" s="19"/>
      <c r="M117" s="19"/>
      <c r="N117" s="41"/>
    </row>
    <row r="118" spans="1:14" s="2" customFormat="1" ht="14.25">
      <c r="A118" s="20" t="s">
        <v>121</v>
      </c>
      <c r="B118" s="19"/>
      <c r="C118" s="19"/>
      <c r="D118" s="19"/>
      <c r="E118" s="19">
        <v>1</v>
      </c>
      <c r="F118" s="20">
        <v>130506</v>
      </c>
      <c r="G118" s="19">
        <f>H118+J118+K118+L118+M118</f>
        <v>1365</v>
      </c>
      <c r="H118" s="21">
        <v>1365</v>
      </c>
      <c r="I118" s="19"/>
      <c r="J118" s="19"/>
      <c r="K118" s="19"/>
      <c r="L118" s="19"/>
      <c r="M118" s="19"/>
      <c r="N118" s="41"/>
    </row>
    <row r="119" spans="1:14" ht="14.25">
      <c r="A119" s="19" t="s">
        <v>122</v>
      </c>
      <c r="B119" s="19"/>
      <c r="C119" s="19"/>
      <c r="D119" s="19"/>
      <c r="E119" s="19"/>
      <c r="F119" s="20">
        <v>130502</v>
      </c>
      <c r="G119" s="19">
        <f t="shared" si="13"/>
        <v>0</v>
      </c>
      <c r="H119" s="19"/>
      <c r="I119" s="19"/>
      <c r="J119" s="19"/>
      <c r="K119" s="19"/>
      <c r="L119" s="19"/>
      <c r="M119" s="19"/>
      <c r="N119" s="40"/>
    </row>
    <row r="120" spans="1:14" ht="14.25">
      <c r="A120" s="19" t="s">
        <v>123</v>
      </c>
      <c r="B120" s="19"/>
      <c r="C120" s="19"/>
      <c r="D120" s="19"/>
      <c r="E120" s="19"/>
      <c r="F120" s="20">
        <v>130503</v>
      </c>
      <c r="G120" s="19">
        <f t="shared" si="13"/>
        <v>0</v>
      </c>
      <c r="H120" s="19"/>
      <c r="I120" s="19"/>
      <c r="J120" s="19"/>
      <c r="K120" s="19"/>
      <c r="L120" s="19"/>
      <c r="M120" s="19"/>
      <c r="N120" s="40"/>
    </row>
    <row r="121" spans="1:14" ht="14.25">
      <c r="A121" s="19" t="s">
        <v>124</v>
      </c>
      <c r="B121" s="19"/>
      <c r="C121" s="19"/>
      <c r="D121" s="19"/>
      <c r="E121" s="19"/>
      <c r="F121" s="25">
        <v>130511</v>
      </c>
      <c r="G121" s="19">
        <f t="shared" si="13"/>
        <v>0</v>
      </c>
      <c r="H121" s="26"/>
      <c r="I121" s="26"/>
      <c r="J121" s="26"/>
      <c r="K121" s="26"/>
      <c r="L121" s="26"/>
      <c r="M121" s="26"/>
      <c r="N121" s="40"/>
    </row>
    <row r="122" spans="1:14" s="4" customFormat="1" ht="14.25">
      <c r="A122" s="30" t="s">
        <v>125</v>
      </c>
      <c r="B122" s="16"/>
      <c r="C122" s="16"/>
      <c r="D122" s="16"/>
      <c r="E122" s="16"/>
      <c r="F122" s="47">
        <v>130600</v>
      </c>
      <c r="G122" s="27">
        <f>G123+G124+G140</f>
        <v>42659.259999999995</v>
      </c>
      <c r="H122" s="27">
        <f aca="true" t="shared" si="18" ref="H122:M122">H123+H124+H140</f>
        <v>42070.259999999995</v>
      </c>
      <c r="I122" s="27">
        <f t="shared" si="18"/>
        <v>6979.260000000001</v>
      </c>
      <c r="J122" s="27">
        <f t="shared" si="18"/>
        <v>107</v>
      </c>
      <c r="K122" s="27">
        <f t="shared" si="18"/>
        <v>287</v>
      </c>
      <c r="L122" s="27">
        <f t="shared" si="18"/>
        <v>0</v>
      </c>
      <c r="M122" s="27">
        <f t="shared" si="18"/>
        <v>195</v>
      </c>
      <c r="N122" s="45"/>
    </row>
    <row r="123" spans="1:14" ht="14.25">
      <c r="A123" s="16" t="s">
        <v>20</v>
      </c>
      <c r="B123" s="16"/>
      <c r="C123" s="16"/>
      <c r="D123" s="16"/>
      <c r="E123" s="16"/>
      <c r="F123" s="25"/>
      <c r="G123" s="19">
        <f t="shared" si="13"/>
        <v>0</v>
      </c>
      <c r="H123" s="26"/>
      <c r="I123" s="26"/>
      <c r="J123" s="26"/>
      <c r="K123" s="26"/>
      <c r="L123" s="26"/>
      <c r="M123" s="26"/>
      <c r="N123" s="42"/>
    </row>
    <row r="124" spans="1:14" s="2" customFormat="1" ht="14.25">
      <c r="A124" s="30" t="s">
        <v>21</v>
      </c>
      <c r="B124" s="16"/>
      <c r="C124" s="16"/>
      <c r="D124" s="16"/>
      <c r="E124" s="16"/>
      <c r="F124" s="17"/>
      <c r="G124" s="18">
        <f>SUM(G125:G139)</f>
        <v>42659.259999999995</v>
      </c>
      <c r="H124" s="18">
        <f aca="true" t="shared" si="19" ref="H124:M124">SUM(H125:H139)</f>
        <v>42070.259999999995</v>
      </c>
      <c r="I124" s="18">
        <f t="shared" si="19"/>
        <v>6979.260000000001</v>
      </c>
      <c r="J124" s="18">
        <f t="shared" si="19"/>
        <v>107</v>
      </c>
      <c r="K124" s="18">
        <f t="shared" si="19"/>
        <v>287</v>
      </c>
      <c r="L124" s="18">
        <f t="shared" si="19"/>
        <v>0</v>
      </c>
      <c r="M124" s="18">
        <f t="shared" si="19"/>
        <v>195</v>
      </c>
      <c r="N124" s="46"/>
    </row>
    <row r="125" spans="1:14" s="2" customFormat="1" ht="13.5" customHeight="1">
      <c r="A125" s="20" t="s">
        <v>126</v>
      </c>
      <c r="B125" s="19"/>
      <c r="C125" s="19"/>
      <c r="D125" s="19">
        <v>1</v>
      </c>
      <c r="E125" s="19">
        <v>1</v>
      </c>
      <c r="F125" s="20">
        <v>130623</v>
      </c>
      <c r="G125" s="19">
        <f t="shared" si="13"/>
        <v>2007.1</v>
      </c>
      <c r="H125" s="21">
        <v>1967.1</v>
      </c>
      <c r="I125" s="19">
        <v>74.1</v>
      </c>
      <c r="J125" s="19">
        <v>40</v>
      </c>
      <c r="K125" s="19"/>
      <c r="L125" s="19"/>
      <c r="M125" s="19"/>
      <c r="N125" s="40"/>
    </row>
    <row r="126" spans="1:14" s="2" customFormat="1" ht="12.75" customHeight="1">
      <c r="A126" s="20" t="s">
        <v>127</v>
      </c>
      <c r="B126" s="19">
        <v>1</v>
      </c>
      <c r="C126" s="19">
        <v>1</v>
      </c>
      <c r="D126" s="19">
        <v>1</v>
      </c>
      <c r="E126" s="19">
        <v>1</v>
      </c>
      <c r="F126" s="20">
        <v>130624</v>
      </c>
      <c r="G126" s="19">
        <f t="shared" si="13"/>
        <v>15168.369999999999</v>
      </c>
      <c r="H126" s="21">
        <v>14881.37</v>
      </c>
      <c r="I126" s="19">
        <v>4647.37</v>
      </c>
      <c r="J126" s="19"/>
      <c r="K126" s="19">
        <v>287</v>
      </c>
      <c r="L126" s="19"/>
      <c r="M126" s="19"/>
      <c r="N126" s="40"/>
    </row>
    <row r="127" spans="1:14" ht="14.25">
      <c r="A127" s="19" t="s">
        <v>128</v>
      </c>
      <c r="B127" s="19"/>
      <c r="C127" s="19"/>
      <c r="D127" s="19"/>
      <c r="E127" s="19"/>
      <c r="F127" s="20">
        <v>130626</v>
      </c>
      <c r="G127" s="19">
        <f t="shared" si="13"/>
        <v>0</v>
      </c>
      <c r="H127" s="19"/>
      <c r="I127" s="19"/>
      <c r="J127" s="19"/>
      <c r="K127" s="19"/>
      <c r="L127" s="19"/>
      <c r="M127" s="19"/>
      <c r="N127" s="40"/>
    </row>
    <row r="128" spans="1:14" s="2" customFormat="1" ht="14.25">
      <c r="A128" s="20" t="s">
        <v>129</v>
      </c>
      <c r="B128" s="19"/>
      <c r="C128" s="19"/>
      <c r="D128" s="19">
        <v>1</v>
      </c>
      <c r="E128" s="19">
        <v>1</v>
      </c>
      <c r="F128" s="20">
        <v>130627</v>
      </c>
      <c r="G128" s="19">
        <f t="shared" si="13"/>
        <v>3378.87</v>
      </c>
      <c r="H128" s="21">
        <v>3378.87</v>
      </c>
      <c r="I128" s="19">
        <v>70.87</v>
      </c>
      <c r="J128" s="19"/>
      <c r="K128" s="19"/>
      <c r="L128" s="19"/>
      <c r="M128" s="19"/>
      <c r="N128" s="41"/>
    </row>
    <row r="129" spans="1:14" ht="14.25">
      <c r="A129" s="19" t="s">
        <v>130</v>
      </c>
      <c r="B129" s="19"/>
      <c r="C129" s="19"/>
      <c r="D129" s="19"/>
      <c r="E129" s="19"/>
      <c r="F129" s="20">
        <v>130628</v>
      </c>
      <c r="G129" s="19">
        <f t="shared" si="13"/>
        <v>0</v>
      </c>
      <c r="H129" s="19"/>
      <c r="I129" s="19"/>
      <c r="J129" s="19"/>
      <c r="K129" s="19"/>
      <c r="L129" s="19"/>
      <c r="M129" s="19"/>
      <c r="N129" s="40"/>
    </row>
    <row r="130" spans="1:14" s="2" customFormat="1" ht="24">
      <c r="A130" s="20" t="s">
        <v>131</v>
      </c>
      <c r="B130" s="19">
        <v>1</v>
      </c>
      <c r="C130" s="19">
        <v>1</v>
      </c>
      <c r="D130" s="19">
        <v>1</v>
      </c>
      <c r="E130" s="19">
        <v>1</v>
      </c>
      <c r="F130" s="20">
        <v>130630</v>
      </c>
      <c r="G130" s="19">
        <f t="shared" si="13"/>
        <v>9597.1</v>
      </c>
      <c r="H130" s="21">
        <v>9532.1</v>
      </c>
      <c r="I130" s="19">
        <v>2053.1</v>
      </c>
      <c r="J130" s="19"/>
      <c r="K130" s="19"/>
      <c r="L130" s="19"/>
      <c r="M130" s="19">
        <v>65</v>
      </c>
      <c r="N130" s="41" t="s">
        <v>132</v>
      </c>
    </row>
    <row r="131" spans="1:14" s="2" customFormat="1" ht="14.25">
      <c r="A131" s="20" t="s">
        <v>133</v>
      </c>
      <c r="B131" s="19"/>
      <c r="C131" s="19"/>
      <c r="D131" s="19">
        <v>1</v>
      </c>
      <c r="E131" s="19">
        <v>1</v>
      </c>
      <c r="F131" s="20">
        <v>130631</v>
      </c>
      <c r="G131" s="19">
        <f t="shared" si="13"/>
        <v>1911</v>
      </c>
      <c r="H131" s="21">
        <v>1911</v>
      </c>
      <c r="I131" s="19"/>
      <c r="J131" s="19"/>
      <c r="K131" s="19"/>
      <c r="L131" s="19"/>
      <c r="M131" s="19"/>
      <c r="N131" s="41"/>
    </row>
    <row r="132" spans="1:14" s="2" customFormat="1" ht="36">
      <c r="A132" s="20" t="s">
        <v>134</v>
      </c>
      <c r="B132" s="19"/>
      <c r="C132" s="19"/>
      <c r="D132" s="19">
        <v>1</v>
      </c>
      <c r="E132" s="19">
        <v>1</v>
      </c>
      <c r="F132" s="20">
        <v>130633</v>
      </c>
      <c r="G132" s="19">
        <f t="shared" si="13"/>
        <v>3226.34</v>
      </c>
      <c r="H132" s="21">
        <v>3029.34</v>
      </c>
      <c r="I132" s="19">
        <v>7.34</v>
      </c>
      <c r="J132" s="19">
        <v>67</v>
      </c>
      <c r="K132" s="19"/>
      <c r="L132" s="19"/>
      <c r="M132" s="19">
        <v>130</v>
      </c>
      <c r="N132" s="40" t="s">
        <v>135</v>
      </c>
    </row>
    <row r="133" spans="1:14" s="2" customFormat="1" ht="14.25">
      <c r="A133" s="20" t="s">
        <v>136</v>
      </c>
      <c r="B133" s="19"/>
      <c r="C133" s="19"/>
      <c r="D133" s="19">
        <v>1</v>
      </c>
      <c r="E133" s="19">
        <v>1</v>
      </c>
      <c r="F133" s="20">
        <v>130634</v>
      </c>
      <c r="G133" s="19">
        <f t="shared" si="13"/>
        <v>3182.77</v>
      </c>
      <c r="H133" s="21">
        <v>3182.77</v>
      </c>
      <c r="I133" s="19">
        <v>61.77</v>
      </c>
      <c r="J133" s="19"/>
      <c r="K133" s="19"/>
      <c r="L133" s="19"/>
      <c r="M133" s="19"/>
      <c r="N133" s="41"/>
    </row>
    <row r="134" spans="1:14" ht="14.25">
      <c r="A134" s="19" t="s">
        <v>137</v>
      </c>
      <c r="B134" s="19"/>
      <c r="C134" s="19"/>
      <c r="D134" s="19"/>
      <c r="E134" s="19"/>
      <c r="F134" s="20">
        <v>130635</v>
      </c>
      <c r="G134" s="19">
        <f t="shared" si="13"/>
        <v>0</v>
      </c>
      <c r="H134" s="19"/>
      <c r="I134" s="19"/>
      <c r="J134" s="19"/>
      <c r="K134" s="19"/>
      <c r="L134" s="19"/>
      <c r="M134" s="19"/>
      <c r="N134" s="40"/>
    </row>
    <row r="135" spans="1:14" s="2" customFormat="1" ht="14.25">
      <c r="A135" s="20" t="s">
        <v>138</v>
      </c>
      <c r="B135" s="19"/>
      <c r="C135" s="19"/>
      <c r="D135" s="19">
        <v>1</v>
      </c>
      <c r="E135" s="19">
        <v>1</v>
      </c>
      <c r="F135" s="20">
        <v>130636</v>
      </c>
      <c r="G135" s="19">
        <f t="shared" si="13"/>
        <v>2472.71</v>
      </c>
      <c r="H135" s="21">
        <v>2472.71</v>
      </c>
      <c r="I135" s="19">
        <v>64.71</v>
      </c>
      <c r="J135" s="19"/>
      <c r="K135" s="19"/>
      <c r="L135" s="19"/>
      <c r="M135" s="19"/>
      <c r="N135" s="41"/>
    </row>
    <row r="136" spans="1:14" s="2" customFormat="1" ht="14.25">
      <c r="A136" s="20" t="s">
        <v>139</v>
      </c>
      <c r="B136" s="19"/>
      <c r="C136" s="19"/>
      <c r="D136" s="19"/>
      <c r="E136" s="19">
        <v>1</v>
      </c>
      <c r="F136" s="20">
        <v>130637</v>
      </c>
      <c r="G136" s="19">
        <f t="shared" si="13"/>
        <v>1715</v>
      </c>
      <c r="H136" s="21">
        <v>1715</v>
      </c>
      <c r="I136" s="19"/>
      <c r="J136" s="19"/>
      <c r="K136" s="19"/>
      <c r="L136" s="19"/>
      <c r="M136" s="19"/>
      <c r="N136" s="41"/>
    </row>
    <row r="137" spans="1:14" ht="14.25">
      <c r="A137" s="19" t="s">
        <v>140</v>
      </c>
      <c r="B137" s="19"/>
      <c r="C137" s="19"/>
      <c r="D137" s="19"/>
      <c r="E137" s="19"/>
      <c r="F137" s="20">
        <v>130681</v>
      </c>
      <c r="G137" s="19">
        <f t="shared" si="13"/>
        <v>0</v>
      </c>
      <c r="H137" s="19"/>
      <c r="I137" s="19"/>
      <c r="J137" s="19"/>
      <c r="K137" s="19"/>
      <c r="L137" s="19"/>
      <c r="M137" s="19"/>
      <c r="N137" s="40"/>
    </row>
    <row r="138" spans="1:14" ht="14.25">
      <c r="A138" s="19" t="s">
        <v>141</v>
      </c>
      <c r="B138" s="19"/>
      <c r="C138" s="19"/>
      <c r="D138" s="19"/>
      <c r="E138" s="19"/>
      <c r="F138" s="20">
        <v>130683</v>
      </c>
      <c r="G138" s="19">
        <f t="shared" si="13"/>
        <v>0</v>
      </c>
      <c r="H138" s="19"/>
      <c r="I138" s="19"/>
      <c r="J138" s="19"/>
      <c r="K138" s="19"/>
      <c r="L138" s="19"/>
      <c r="M138" s="19"/>
      <c r="N138" s="40"/>
    </row>
    <row r="139" spans="1:14" ht="14.25">
      <c r="A139" s="19" t="s">
        <v>142</v>
      </c>
      <c r="B139" s="19"/>
      <c r="C139" s="19"/>
      <c r="D139" s="19"/>
      <c r="E139" s="19"/>
      <c r="F139" s="20">
        <v>130684</v>
      </c>
      <c r="G139" s="19">
        <f t="shared" si="13"/>
        <v>0</v>
      </c>
      <c r="H139" s="19"/>
      <c r="I139" s="19"/>
      <c r="J139" s="19"/>
      <c r="K139" s="19"/>
      <c r="L139" s="19"/>
      <c r="M139" s="19"/>
      <c r="N139" s="40"/>
    </row>
    <row r="140" spans="1:14" ht="14.25">
      <c r="A140" s="16" t="s">
        <v>35</v>
      </c>
      <c r="B140" s="16"/>
      <c r="C140" s="16"/>
      <c r="D140" s="16"/>
      <c r="E140" s="16"/>
      <c r="F140" s="23"/>
      <c r="G140" s="28">
        <f aca="true" t="shared" si="20" ref="G140:M140">SUM(G141:G148)</f>
        <v>0</v>
      </c>
      <c r="H140" s="28">
        <f t="shared" si="20"/>
        <v>0</v>
      </c>
      <c r="I140" s="28">
        <f t="shared" si="20"/>
        <v>0</v>
      </c>
      <c r="J140" s="28">
        <f t="shared" si="20"/>
        <v>0</v>
      </c>
      <c r="K140" s="28">
        <f t="shared" si="20"/>
        <v>0</v>
      </c>
      <c r="L140" s="28">
        <f t="shared" si="20"/>
        <v>0</v>
      </c>
      <c r="M140" s="28">
        <f t="shared" si="20"/>
        <v>0</v>
      </c>
      <c r="N140" s="42"/>
    </row>
    <row r="141" spans="1:14" ht="14.25">
      <c r="A141" s="19" t="s">
        <v>143</v>
      </c>
      <c r="B141" s="19"/>
      <c r="C141" s="19"/>
      <c r="D141" s="19"/>
      <c r="E141" s="19"/>
      <c r="F141" s="20">
        <v>130605</v>
      </c>
      <c r="G141" s="19">
        <f t="shared" si="13"/>
        <v>0</v>
      </c>
      <c r="H141" s="19"/>
      <c r="I141" s="19"/>
      <c r="J141" s="19"/>
      <c r="K141" s="19"/>
      <c r="L141" s="19"/>
      <c r="M141" s="19"/>
      <c r="N141" s="40"/>
    </row>
    <row r="142" spans="1:14" ht="14.25">
      <c r="A142" s="19" t="s">
        <v>144</v>
      </c>
      <c r="B142" s="19"/>
      <c r="C142" s="19"/>
      <c r="D142" s="19"/>
      <c r="E142" s="19"/>
      <c r="F142" s="20">
        <v>130622</v>
      </c>
      <c r="G142" s="19">
        <f t="shared" si="13"/>
        <v>0</v>
      </c>
      <c r="H142" s="19"/>
      <c r="I142" s="19"/>
      <c r="J142" s="19"/>
      <c r="K142" s="19"/>
      <c r="L142" s="19"/>
      <c r="M142" s="19"/>
      <c r="N142" s="40"/>
    </row>
    <row r="143" spans="1:14" ht="14.25">
      <c r="A143" s="19" t="s">
        <v>145</v>
      </c>
      <c r="B143" s="19"/>
      <c r="C143" s="19"/>
      <c r="D143" s="19"/>
      <c r="E143" s="19"/>
      <c r="F143" s="20">
        <v>130621</v>
      </c>
      <c r="G143" s="19">
        <f aca="true" t="shared" si="21" ref="G143:G207">H143+J143+K143+L143+M143</f>
        <v>0</v>
      </c>
      <c r="H143" s="19"/>
      <c r="I143" s="19"/>
      <c r="J143" s="19"/>
      <c r="K143" s="19"/>
      <c r="L143" s="19"/>
      <c r="M143" s="19"/>
      <c r="N143" s="40"/>
    </row>
    <row r="144" spans="1:14" ht="14.25">
      <c r="A144" s="19" t="s">
        <v>146</v>
      </c>
      <c r="B144" s="19"/>
      <c r="C144" s="19"/>
      <c r="D144" s="19"/>
      <c r="E144" s="19"/>
      <c r="F144" s="20">
        <v>130625</v>
      </c>
      <c r="G144" s="19">
        <f t="shared" si="21"/>
        <v>0</v>
      </c>
      <c r="H144" s="19"/>
      <c r="I144" s="19"/>
      <c r="J144" s="19"/>
      <c r="K144" s="19"/>
      <c r="L144" s="19"/>
      <c r="M144" s="19"/>
      <c r="N144" s="40"/>
    </row>
    <row r="145" spans="1:14" ht="14.25">
      <c r="A145" s="19" t="s">
        <v>147</v>
      </c>
      <c r="B145" s="19"/>
      <c r="C145" s="19"/>
      <c r="D145" s="19"/>
      <c r="E145" s="19"/>
      <c r="F145" s="20">
        <v>130606</v>
      </c>
      <c r="G145" s="19">
        <f t="shared" si="21"/>
        <v>0</v>
      </c>
      <c r="H145" s="19"/>
      <c r="I145" s="19"/>
      <c r="J145" s="19"/>
      <c r="K145" s="19"/>
      <c r="L145" s="19"/>
      <c r="M145" s="19"/>
      <c r="N145" s="40"/>
    </row>
    <row r="146" spans="1:14" ht="14.25">
      <c r="A146" s="19" t="s">
        <v>148</v>
      </c>
      <c r="B146" s="19"/>
      <c r="C146" s="19"/>
      <c r="D146" s="19"/>
      <c r="E146" s="19"/>
      <c r="F146" s="25">
        <v>130602</v>
      </c>
      <c r="G146" s="19">
        <f t="shared" si="21"/>
        <v>0</v>
      </c>
      <c r="H146" s="26"/>
      <c r="I146" s="26"/>
      <c r="J146" s="26"/>
      <c r="K146" s="26"/>
      <c r="L146" s="26"/>
      <c r="M146" s="26"/>
      <c r="N146" s="40"/>
    </row>
    <row r="147" spans="1:14" ht="14.25">
      <c r="A147" s="19" t="s">
        <v>149</v>
      </c>
      <c r="B147" s="19"/>
      <c r="C147" s="19"/>
      <c r="D147" s="19"/>
      <c r="E147" s="19"/>
      <c r="F147" s="25">
        <v>130611</v>
      </c>
      <c r="G147" s="19"/>
      <c r="H147" s="26"/>
      <c r="I147" s="26"/>
      <c r="J147" s="26"/>
      <c r="K147" s="26"/>
      <c r="L147" s="26"/>
      <c r="M147" s="26"/>
      <c r="N147" s="40"/>
    </row>
    <row r="148" spans="1:14" ht="14.25">
      <c r="A148" s="19" t="s">
        <v>150</v>
      </c>
      <c r="B148" s="19"/>
      <c r="C148" s="19"/>
      <c r="D148" s="19"/>
      <c r="E148" s="19"/>
      <c r="F148" s="25">
        <v>130699</v>
      </c>
      <c r="G148" s="19">
        <f>H148+J148+K148+L148+M148</f>
        <v>0</v>
      </c>
      <c r="H148" s="26"/>
      <c r="I148" s="26"/>
      <c r="J148" s="26"/>
      <c r="K148" s="26"/>
      <c r="L148" s="26"/>
      <c r="M148" s="26"/>
      <c r="N148" s="40"/>
    </row>
    <row r="149" spans="1:14" s="4" customFormat="1" ht="14.25">
      <c r="A149" s="30" t="s">
        <v>151</v>
      </c>
      <c r="B149" s="16"/>
      <c r="C149" s="16"/>
      <c r="D149" s="16"/>
      <c r="E149" s="19"/>
      <c r="F149" s="47">
        <v>130700</v>
      </c>
      <c r="G149" s="27">
        <f>G150+G151+G162</f>
        <v>69657.69</v>
      </c>
      <c r="H149" s="27">
        <f aca="true" t="shared" si="22" ref="H149:M149">H150+H151+H162</f>
        <v>66647.69</v>
      </c>
      <c r="I149" s="27">
        <f t="shared" si="22"/>
        <v>4763.6900000000005</v>
      </c>
      <c r="J149" s="27">
        <f t="shared" si="22"/>
        <v>202</v>
      </c>
      <c r="K149" s="27">
        <f t="shared" si="22"/>
        <v>2226</v>
      </c>
      <c r="L149" s="27">
        <f t="shared" si="22"/>
        <v>322</v>
      </c>
      <c r="M149" s="27">
        <f t="shared" si="22"/>
        <v>260</v>
      </c>
      <c r="N149" s="45"/>
    </row>
    <row r="150" spans="1:14" s="1" customFormat="1" ht="96">
      <c r="A150" s="16" t="s">
        <v>20</v>
      </c>
      <c r="B150" s="16"/>
      <c r="C150" s="16"/>
      <c r="D150" s="16"/>
      <c r="E150" s="16"/>
      <c r="F150" s="25"/>
      <c r="G150" s="19">
        <f t="shared" si="21"/>
        <v>582</v>
      </c>
      <c r="H150" s="18"/>
      <c r="I150" s="18"/>
      <c r="J150" s="18"/>
      <c r="K150" s="18"/>
      <c r="L150" s="18">
        <v>322</v>
      </c>
      <c r="M150" s="18">
        <v>260</v>
      </c>
      <c r="N150" s="40" t="s">
        <v>152</v>
      </c>
    </row>
    <row r="151" spans="1:14" s="2" customFormat="1" ht="14.25">
      <c r="A151" s="30" t="s">
        <v>21</v>
      </c>
      <c r="B151" s="16"/>
      <c r="C151" s="16"/>
      <c r="D151" s="16"/>
      <c r="E151" s="16"/>
      <c r="F151" s="17"/>
      <c r="G151" s="18">
        <f>SUM(G152:G161)</f>
        <v>62899.47</v>
      </c>
      <c r="H151" s="18">
        <f aca="true" t="shared" si="23" ref="H151:M151">SUM(H152:H161)</f>
        <v>60521.47</v>
      </c>
      <c r="I151" s="18">
        <f t="shared" si="23"/>
        <v>4706.47</v>
      </c>
      <c r="J151" s="18">
        <f t="shared" si="23"/>
        <v>152</v>
      </c>
      <c r="K151" s="18">
        <f t="shared" si="23"/>
        <v>2226</v>
      </c>
      <c r="L151" s="18">
        <f t="shared" si="23"/>
        <v>0</v>
      </c>
      <c r="M151" s="18">
        <f t="shared" si="23"/>
        <v>0</v>
      </c>
      <c r="N151" s="46"/>
    </row>
    <row r="152" spans="1:14" s="2" customFormat="1" ht="14.25">
      <c r="A152" s="20" t="s">
        <v>153</v>
      </c>
      <c r="B152" s="19">
        <v>1</v>
      </c>
      <c r="C152" s="19">
        <v>1</v>
      </c>
      <c r="D152" s="19">
        <v>1</v>
      </c>
      <c r="E152" s="19">
        <v>1</v>
      </c>
      <c r="F152" s="20">
        <v>130722</v>
      </c>
      <c r="G152" s="19">
        <f t="shared" si="21"/>
        <v>10228.81</v>
      </c>
      <c r="H152" s="21">
        <v>9826.81</v>
      </c>
      <c r="I152" s="19">
        <v>814.81</v>
      </c>
      <c r="J152" s="19">
        <v>30</v>
      </c>
      <c r="K152" s="19">
        <v>372</v>
      </c>
      <c r="L152" s="19"/>
      <c r="M152" s="19"/>
      <c r="N152" s="41"/>
    </row>
    <row r="153" spans="1:14" s="2" customFormat="1" ht="14.25">
      <c r="A153" s="20" t="s">
        <v>154</v>
      </c>
      <c r="B153" s="19">
        <v>1</v>
      </c>
      <c r="C153" s="19">
        <v>1</v>
      </c>
      <c r="D153" s="19">
        <v>1</v>
      </c>
      <c r="E153" s="19"/>
      <c r="F153" s="20">
        <v>130723</v>
      </c>
      <c r="G153" s="19">
        <f t="shared" si="21"/>
        <v>7947.54</v>
      </c>
      <c r="H153" s="21">
        <v>7926.54</v>
      </c>
      <c r="I153" s="19">
        <v>977.54</v>
      </c>
      <c r="J153" s="19">
        <v>21</v>
      </c>
      <c r="K153" s="19"/>
      <c r="L153" s="19"/>
      <c r="M153" s="19"/>
      <c r="N153" s="41"/>
    </row>
    <row r="154" spans="1:14" s="2" customFormat="1" ht="14.25">
      <c r="A154" s="20" t="s">
        <v>155</v>
      </c>
      <c r="B154" s="19">
        <v>1</v>
      </c>
      <c r="C154" s="19">
        <v>1</v>
      </c>
      <c r="D154" s="19">
        <v>1</v>
      </c>
      <c r="E154" s="19">
        <v>1</v>
      </c>
      <c r="F154" s="20">
        <v>130724</v>
      </c>
      <c r="G154" s="19">
        <f t="shared" si="21"/>
        <v>9319.94</v>
      </c>
      <c r="H154" s="21">
        <v>8887.94</v>
      </c>
      <c r="I154" s="19">
        <v>1100.94</v>
      </c>
      <c r="J154" s="19">
        <v>28</v>
      </c>
      <c r="K154" s="19">
        <v>404</v>
      </c>
      <c r="L154" s="19"/>
      <c r="M154" s="19"/>
      <c r="N154" s="41"/>
    </row>
    <row r="155" spans="1:14" s="2" customFormat="1" ht="14.25">
      <c r="A155" s="20" t="s">
        <v>156</v>
      </c>
      <c r="B155" s="19">
        <v>1</v>
      </c>
      <c r="C155" s="19">
        <v>1</v>
      </c>
      <c r="D155" s="19">
        <v>1</v>
      </c>
      <c r="E155" s="19"/>
      <c r="F155" s="20">
        <v>130725</v>
      </c>
      <c r="G155" s="19">
        <f t="shared" si="21"/>
        <v>7364.58</v>
      </c>
      <c r="H155" s="21">
        <v>6977.58</v>
      </c>
      <c r="I155" s="19">
        <v>519.58</v>
      </c>
      <c r="J155" s="19">
        <v>20</v>
      </c>
      <c r="K155" s="19">
        <v>367</v>
      </c>
      <c r="L155" s="19"/>
      <c r="M155" s="19"/>
      <c r="N155" s="41"/>
    </row>
    <row r="156" spans="1:14" s="2" customFormat="1" ht="14.25">
      <c r="A156" s="20" t="s">
        <v>157</v>
      </c>
      <c r="B156" s="19"/>
      <c r="C156" s="19">
        <v>1</v>
      </c>
      <c r="D156" s="19">
        <v>1</v>
      </c>
      <c r="E156" s="19">
        <v>1</v>
      </c>
      <c r="F156" s="20">
        <v>130726</v>
      </c>
      <c r="G156" s="19">
        <f t="shared" si="21"/>
        <v>7108.82</v>
      </c>
      <c r="H156" s="21">
        <v>7108.82</v>
      </c>
      <c r="I156" s="19">
        <v>1101.82</v>
      </c>
      <c r="J156" s="19"/>
      <c r="K156" s="19"/>
      <c r="L156" s="19"/>
      <c r="M156" s="19"/>
      <c r="N156" s="41"/>
    </row>
    <row r="157" spans="1:14" s="2" customFormat="1" ht="14.25">
      <c r="A157" s="20" t="s">
        <v>158</v>
      </c>
      <c r="B157" s="19">
        <v>1</v>
      </c>
      <c r="C157" s="19">
        <v>1</v>
      </c>
      <c r="D157" s="19">
        <v>1</v>
      </c>
      <c r="E157" s="19">
        <v>1</v>
      </c>
      <c r="F157" s="20">
        <v>130727</v>
      </c>
      <c r="G157" s="19">
        <f t="shared" si="21"/>
        <v>8191.06</v>
      </c>
      <c r="H157" s="21">
        <v>7931.06</v>
      </c>
      <c r="I157" s="19">
        <v>159.06</v>
      </c>
      <c r="J157" s="19"/>
      <c r="K157" s="19">
        <v>260</v>
      </c>
      <c r="L157" s="19"/>
      <c r="M157" s="19"/>
      <c r="N157" s="41"/>
    </row>
    <row r="158" spans="1:14" s="2" customFormat="1" ht="14.25">
      <c r="A158" s="20" t="s">
        <v>159</v>
      </c>
      <c r="B158" s="19"/>
      <c r="C158" s="19">
        <v>1</v>
      </c>
      <c r="D158" s="19">
        <v>1</v>
      </c>
      <c r="E158" s="19">
        <v>1</v>
      </c>
      <c r="F158" s="20">
        <v>130728</v>
      </c>
      <c r="G158" s="19">
        <f t="shared" si="21"/>
        <v>3062</v>
      </c>
      <c r="H158" s="21">
        <v>2892</v>
      </c>
      <c r="I158" s="19"/>
      <c r="J158" s="19"/>
      <c r="K158" s="19">
        <v>170</v>
      </c>
      <c r="L158" s="19"/>
      <c r="M158" s="19"/>
      <c r="N158" s="41"/>
    </row>
    <row r="159" spans="1:14" ht="14.25">
      <c r="A159" s="19" t="s">
        <v>160</v>
      </c>
      <c r="B159" s="19"/>
      <c r="C159" s="19"/>
      <c r="D159" s="19"/>
      <c r="E159" s="19"/>
      <c r="F159" s="20">
        <v>130730</v>
      </c>
      <c r="G159" s="19">
        <f t="shared" si="21"/>
        <v>0</v>
      </c>
      <c r="H159" s="19"/>
      <c r="I159" s="19"/>
      <c r="J159" s="19"/>
      <c r="K159" s="19"/>
      <c r="L159" s="19"/>
      <c r="M159" s="19"/>
      <c r="N159" s="40"/>
    </row>
    <row r="160" spans="1:14" s="5" customFormat="1" ht="48.75" customHeight="1">
      <c r="A160" s="48" t="s">
        <v>161</v>
      </c>
      <c r="B160" s="48"/>
      <c r="C160" s="48"/>
      <c r="D160" s="48"/>
      <c r="E160" s="48">
        <v>1</v>
      </c>
      <c r="F160" s="20">
        <v>130731</v>
      </c>
      <c r="G160" s="19">
        <f t="shared" si="21"/>
        <v>4965.91</v>
      </c>
      <c r="H160" s="21">
        <f>2196.91+2433</f>
        <v>4629.91</v>
      </c>
      <c r="I160" s="48">
        <v>12.91</v>
      </c>
      <c r="J160" s="48">
        <v>24</v>
      </c>
      <c r="K160" s="48">
        <v>312</v>
      </c>
      <c r="L160" s="48"/>
      <c r="M160" s="48"/>
      <c r="N160" s="41" t="s">
        <v>162</v>
      </c>
    </row>
    <row r="161" spans="1:14" s="2" customFormat="1" ht="14.25">
      <c r="A161" s="20" t="s">
        <v>163</v>
      </c>
      <c r="B161" s="19"/>
      <c r="C161" s="19">
        <v>1</v>
      </c>
      <c r="D161" s="19">
        <v>1</v>
      </c>
      <c r="E161" s="19">
        <v>1</v>
      </c>
      <c r="F161" s="20">
        <v>130732</v>
      </c>
      <c r="G161" s="19">
        <f t="shared" si="21"/>
        <v>4710.81</v>
      </c>
      <c r="H161" s="21">
        <v>4340.81</v>
      </c>
      <c r="I161" s="19">
        <v>19.81</v>
      </c>
      <c r="J161" s="19">
        <v>29</v>
      </c>
      <c r="K161" s="19">
        <v>341</v>
      </c>
      <c r="L161" s="19"/>
      <c r="M161" s="19"/>
      <c r="N161" s="41"/>
    </row>
    <row r="162" spans="1:14" s="2" customFormat="1" ht="14.25">
      <c r="A162" s="30" t="s">
        <v>35</v>
      </c>
      <c r="B162" s="16"/>
      <c r="C162" s="16"/>
      <c r="D162" s="16"/>
      <c r="E162" s="16"/>
      <c r="F162" s="23"/>
      <c r="G162" s="27">
        <f>SUM(G163:G171)</f>
        <v>6176.22</v>
      </c>
      <c r="H162" s="27">
        <f aca="true" t="shared" si="24" ref="H162:M162">SUM(H163:H171)</f>
        <v>6126.22</v>
      </c>
      <c r="I162" s="27">
        <f t="shared" si="24"/>
        <v>57.22</v>
      </c>
      <c r="J162" s="27">
        <f t="shared" si="24"/>
        <v>50</v>
      </c>
      <c r="K162" s="27">
        <f t="shared" si="24"/>
        <v>0</v>
      </c>
      <c r="L162" s="27">
        <f t="shared" si="24"/>
        <v>0</v>
      </c>
      <c r="M162" s="27">
        <f t="shared" si="24"/>
        <v>0</v>
      </c>
      <c r="N162" s="46"/>
    </row>
    <row r="163" spans="1:14" s="2" customFormat="1" ht="14.25">
      <c r="A163" s="20" t="s">
        <v>164</v>
      </c>
      <c r="B163" s="19"/>
      <c r="C163" s="19"/>
      <c r="D163" s="19">
        <v>1</v>
      </c>
      <c r="E163" s="19">
        <v>1</v>
      </c>
      <c r="F163" s="20">
        <v>130733</v>
      </c>
      <c r="G163" s="19">
        <f aca="true" t="shared" si="25" ref="G163:G166">H163+J163+K163+L163+M163</f>
        <v>2009</v>
      </c>
      <c r="H163" s="21">
        <v>1990</v>
      </c>
      <c r="I163" s="19"/>
      <c r="J163" s="19">
        <v>19</v>
      </c>
      <c r="K163" s="19"/>
      <c r="L163" s="19"/>
      <c r="M163" s="19"/>
      <c r="N163" s="41"/>
    </row>
    <row r="164" spans="1:14" s="2" customFormat="1" ht="14.25">
      <c r="A164" s="20" t="s">
        <v>165</v>
      </c>
      <c r="B164" s="19"/>
      <c r="C164" s="19"/>
      <c r="D164" s="19">
        <v>1</v>
      </c>
      <c r="E164" s="19"/>
      <c r="F164" s="20">
        <v>130729</v>
      </c>
      <c r="G164" s="19">
        <f t="shared" si="25"/>
        <v>2377.1</v>
      </c>
      <c r="H164" s="21">
        <v>2377.1</v>
      </c>
      <c r="I164" s="19">
        <v>20.1</v>
      </c>
      <c r="J164" s="19"/>
      <c r="K164" s="19"/>
      <c r="L164" s="19"/>
      <c r="M164" s="19"/>
      <c r="N164" s="41"/>
    </row>
    <row r="165" spans="1:14" s="2" customFormat="1" ht="14.25">
      <c r="A165" s="20" t="s">
        <v>166</v>
      </c>
      <c r="B165" s="19"/>
      <c r="C165" s="19"/>
      <c r="D165" s="19">
        <v>1</v>
      </c>
      <c r="E165" s="19">
        <v>1</v>
      </c>
      <c r="F165" s="20">
        <v>130705</v>
      </c>
      <c r="G165" s="19">
        <f t="shared" si="25"/>
        <v>1790.12</v>
      </c>
      <c r="H165" s="21">
        <v>1759.12</v>
      </c>
      <c r="I165" s="19">
        <v>37.12</v>
      </c>
      <c r="J165" s="19">
        <v>31</v>
      </c>
      <c r="K165" s="19"/>
      <c r="L165" s="19"/>
      <c r="M165" s="19"/>
      <c r="N165" s="41"/>
    </row>
    <row r="166" spans="1:14" ht="14.25">
      <c r="A166" s="19" t="s">
        <v>167</v>
      </c>
      <c r="B166" s="19"/>
      <c r="C166" s="19"/>
      <c r="D166" s="19"/>
      <c r="E166" s="19"/>
      <c r="F166" s="20">
        <v>130706</v>
      </c>
      <c r="G166" s="19">
        <f t="shared" si="25"/>
        <v>0</v>
      </c>
      <c r="H166" s="19"/>
      <c r="I166" s="19"/>
      <c r="J166" s="19"/>
      <c r="K166" s="19"/>
      <c r="L166" s="19"/>
      <c r="M166" s="19"/>
      <c r="N166" s="40"/>
    </row>
    <row r="167" spans="1:14" ht="14.25">
      <c r="A167" s="19" t="s">
        <v>168</v>
      </c>
      <c r="B167" s="19"/>
      <c r="C167" s="19"/>
      <c r="D167" s="19"/>
      <c r="E167" s="19"/>
      <c r="F167" s="20">
        <v>130702</v>
      </c>
      <c r="G167" s="19">
        <f t="shared" si="21"/>
        <v>0</v>
      </c>
      <c r="H167" s="19"/>
      <c r="I167" s="19"/>
      <c r="J167" s="19"/>
      <c r="K167" s="19"/>
      <c r="L167" s="19"/>
      <c r="M167" s="19"/>
      <c r="N167" s="40"/>
    </row>
    <row r="168" spans="1:14" ht="14.25">
      <c r="A168" s="19" t="s">
        <v>169</v>
      </c>
      <c r="B168" s="19"/>
      <c r="C168" s="19"/>
      <c r="D168" s="19"/>
      <c r="E168" s="19"/>
      <c r="F168" s="20">
        <v>130703</v>
      </c>
      <c r="G168" s="19">
        <f t="shared" si="21"/>
        <v>0</v>
      </c>
      <c r="H168" s="19"/>
      <c r="I168" s="19"/>
      <c r="J168" s="19"/>
      <c r="K168" s="19"/>
      <c r="L168" s="19"/>
      <c r="M168" s="19"/>
      <c r="N168" s="40"/>
    </row>
    <row r="169" spans="1:14" ht="14.25">
      <c r="A169" s="19" t="s">
        <v>170</v>
      </c>
      <c r="B169" s="19"/>
      <c r="C169" s="19"/>
      <c r="D169" s="19"/>
      <c r="E169" s="19"/>
      <c r="F169" s="25">
        <v>130711</v>
      </c>
      <c r="G169" s="19">
        <f t="shared" si="21"/>
        <v>0</v>
      </c>
      <c r="H169" s="26"/>
      <c r="I169" s="26"/>
      <c r="J169" s="26"/>
      <c r="K169" s="26"/>
      <c r="L169" s="26"/>
      <c r="M169" s="26"/>
      <c r="N169" s="40"/>
    </row>
    <row r="170" spans="1:14" ht="14.25">
      <c r="A170" s="19" t="s">
        <v>171</v>
      </c>
      <c r="B170" s="19"/>
      <c r="C170" s="19"/>
      <c r="D170" s="19"/>
      <c r="E170" s="19"/>
      <c r="F170" s="25">
        <v>130707</v>
      </c>
      <c r="G170" s="19">
        <f t="shared" si="21"/>
        <v>0</v>
      </c>
      <c r="H170" s="26"/>
      <c r="I170" s="26"/>
      <c r="J170" s="26"/>
      <c r="K170" s="26"/>
      <c r="L170" s="26"/>
      <c r="M170" s="26"/>
      <c r="N170" s="40"/>
    </row>
    <row r="171" spans="1:14" ht="14.25">
      <c r="A171" s="19" t="s">
        <v>172</v>
      </c>
      <c r="B171" s="19"/>
      <c r="C171" s="19"/>
      <c r="D171" s="19"/>
      <c r="E171" s="19"/>
      <c r="F171" s="25">
        <v>130708</v>
      </c>
      <c r="G171" s="19">
        <f t="shared" si="21"/>
        <v>0</v>
      </c>
      <c r="H171" s="26"/>
      <c r="I171" s="26"/>
      <c r="J171" s="26"/>
      <c r="K171" s="26"/>
      <c r="L171" s="26"/>
      <c r="M171" s="26"/>
      <c r="N171" s="40"/>
    </row>
    <row r="172" spans="1:14" s="4" customFormat="1" ht="14.25">
      <c r="A172" s="30" t="s">
        <v>173</v>
      </c>
      <c r="B172" s="16"/>
      <c r="C172" s="16"/>
      <c r="D172" s="16"/>
      <c r="E172" s="16"/>
      <c r="F172" s="47">
        <v>130800</v>
      </c>
      <c r="G172" s="27">
        <f>G173+G174+G183</f>
        <v>50731.29</v>
      </c>
      <c r="H172" s="27">
        <f aca="true" t="shared" si="26" ref="H172:M172">H173+H174+H183</f>
        <v>45709.29</v>
      </c>
      <c r="I172" s="27">
        <f t="shared" si="26"/>
        <v>3044.29</v>
      </c>
      <c r="J172" s="27">
        <f t="shared" si="26"/>
        <v>3040</v>
      </c>
      <c r="K172" s="27">
        <f t="shared" si="26"/>
        <v>882</v>
      </c>
      <c r="L172" s="27">
        <f t="shared" si="26"/>
        <v>680</v>
      </c>
      <c r="M172" s="27">
        <f t="shared" si="26"/>
        <v>420</v>
      </c>
      <c r="N172" s="45"/>
    </row>
    <row r="173" spans="1:14" ht="24">
      <c r="A173" s="16" t="s">
        <v>20</v>
      </c>
      <c r="B173" s="16"/>
      <c r="C173" s="16"/>
      <c r="D173" s="16"/>
      <c r="E173" s="16"/>
      <c r="F173" s="25"/>
      <c r="G173" s="19">
        <f t="shared" si="21"/>
        <v>364</v>
      </c>
      <c r="H173" s="26"/>
      <c r="I173" s="26"/>
      <c r="J173" s="26"/>
      <c r="K173" s="26"/>
      <c r="L173" s="26">
        <v>364</v>
      </c>
      <c r="M173" s="26"/>
      <c r="N173" s="40" t="s">
        <v>174</v>
      </c>
    </row>
    <row r="174" spans="1:14" s="2" customFormat="1" ht="14.25">
      <c r="A174" s="30" t="s">
        <v>21</v>
      </c>
      <c r="B174" s="16"/>
      <c r="C174" s="16"/>
      <c r="D174" s="16"/>
      <c r="E174" s="16"/>
      <c r="F174" s="17"/>
      <c r="G174" s="18">
        <f>SUM(G175:G182)</f>
        <v>50367.29</v>
      </c>
      <c r="H174" s="18">
        <f aca="true" t="shared" si="27" ref="H174:M174">SUM(H175:H182)</f>
        <v>45709.29</v>
      </c>
      <c r="I174" s="18">
        <f t="shared" si="27"/>
        <v>3044.29</v>
      </c>
      <c r="J174" s="18">
        <f t="shared" si="27"/>
        <v>3040</v>
      </c>
      <c r="K174" s="18">
        <f t="shared" si="27"/>
        <v>882</v>
      </c>
      <c r="L174" s="18">
        <f t="shared" si="27"/>
        <v>316</v>
      </c>
      <c r="M174" s="18">
        <f t="shared" si="27"/>
        <v>420</v>
      </c>
      <c r="N174" s="46"/>
    </row>
    <row r="175" spans="1:14" s="2" customFormat="1" ht="14.25">
      <c r="A175" s="20" t="s">
        <v>175</v>
      </c>
      <c r="B175" s="19"/>
      <c r="C175" s="19"/>
      <c r="D175" s="19">
        <v>1</v>
      </c>
      <c r="E175" s="19">
        <v>1</v>
      </c>
      <c r="F175" s="20">
        <v>130821</v>
      </c>
      <c r="G175" s="19">
        <f t="shared" si="21"/>
        <v>3351.54</v>
      </c>
      <c r="H175" s="21">
        <v>3241.54</v>
      </c>
      <c r="I175" s="19">
        <v>155.54</v>
      </c>
      <c r="J175" s="19">
        <v>110</v>
      </c>
      <c r="K175" s="19"/>
      <c r="L175" s="19"/>
      <c r="M175" s="19"/>
      <c r="N175" s="41"/>
    </row>
    <row r="176" spans="1:14" s="2" customFormat="1" ht="24">
      <c r="A176" s="20" t="s">
        <v>176</v>
      </c>
      <c r="B176" s="19"/>
      <c r="C176" s="19"/>
      <c r="D176" s="19"/>
      <c r="E176" s="19">
        <v>1</v>
      </c>
      <c r="F176" s="20">
        <v>130822</v>
      </c>
      <c r="G176" s="19">
        <f t="shared" si="21"/>
        <v>3387.46</v>
      </c>
      <c r="H176" s="21">
        <v>3264.46</v>
      </c>
      <c r="I176" s="19">
        <v>309.46</v>
      </c>
      <c r="J176" s="19">
        <v>53</v>
      </c>
      <c r="K176" s="19"/>
      <c r="L176" s="19"/>
      <c r="M176" s="19">
        <v>70</v>
      </c>
      <c r="N176" s="40" t="s">
        <v>177</v>
      </c>
    </row>
    <row r="177" spans="1:14" s="2" customFormat="1" ht="14.25">
      <c r="A177" s="20" t="s">
        <v>178</v>
      </c>
      <c r="B177" s="19"/>
      <c r="C177" s="19"/>
      <c r="D177" s="19">
        <v>1</v>
      </c>
      <c r="E177" s="19">
        <v>1</v>
      </c>
      <c r="F177" s="20">
        <v>130823</v>
      </c>
      <c r="G177" s="19">
        <f t="shared" si="21"/>
        <v>2863.5</v>
      </c>
      <c r="H177" s="21">
        <v>2658.5</v>
      </c>
      <c r="I177" s="19">
        <v>78.5</v>
      </c>
      <c r="J177" s="19">
        <v>205</v>
      </c>
      <c r="K177" s="19"/>
      <c r="L177" s="19"/>
      <c r="M177" s="19"/>
      <c r="N177" s="41"/>
    </row>
    <row r="178" spans="1:14" s="2" customFormat="1" ht="24">
      <c r="A178" s="20" t="s">
        <v>179</v>
      </c>
      <c r="B178" s="19"/>
      <c r="C178" s="19"/>
      <c r="D178" s="19">
        <v>1</v>
      </c>
      <c r="E178" s="19">
        <v>1</v>
      </c>
      <c r="F178" s="20">
        <v>130824</v>
      </c>
      <c r="G178" s="19">
        <f t="shared" si="21"/>
        <v>5731.6</v>
      </c>
      <c r="H178" s="21">
        <v>5107.6</v>
      </c>
      <c r="I178" s="19">
        <v>952.6</v>
      </c>
      <c r="J178" s="19">
        <v>554</v>
      </c>
      <c r="K178" s="19"/>
      <c r="L178" s="19"/>
      <c r="M178" s="19">
        <v>70</v>
      </c>
      <c r="N178" s="41" t="s">
        <v>180</v>
      </c>
    </row>
    <row r="179" spans="1:14" s="2" customFormat="1" ht="36">
      <c r="A179" s="20" t="s">
        <v>181</v>
      </c>
      <c r="B179" s="19">
        <v>1</v>
      </c>
      <c r="C179" s="19">
        <v>1</v>
      </c>
      <c r="D179" s="19">
        <v>1</v>
      </c>
      <c r="E179" s="19"/>
      <c r="F179" s="20">
        <v>130825</v>
      </c>
      <c r="G179" s="19">
        <f t="shared" si="21"/>
        <v>10998.71</v>
      </c>
      <c r="H179" s="21">
        <v>9814.71</v>
      </c>
      <c r="I179" s="19">
        <v>437.71</v>
      </c>
      <c r="J179" s="19">
        <v>724</v>
      </c>
      <c r="K179" s="19">
        <v>320</v>
      </c>
      <c r="L179" s="19"/>
      <c r="M179" s="19">
        <v>140</v>
      </c>
      <c r="N179" s="41" t="s">
        <v>182</v>
      </c>
    </row>
    <row r="180" spans="1:14" s="2" customFormat="1" ht="36">
      <c r="A180" s="20" t="s">
        <v>183</v>
      </c>
      <c r="B180" s="19">
        <v>1</v>
      </c>
      <c r="C180" s="19">
        <v>1</v>
      </c>
      <c r="D180" s="19">
        <v>1</v>
      </c>
      <c r="E180" s="19">
        <v>1</v>
      </c>
      <c r="F180" s="20">
        <v>130826</v>
      </c>
      <c r="G180" s="19">
        <f t="shared" si="21"/>
        <v>14273.08</v>
      </c>
      <c r="H180" s="21">
        <v>13057.08</v>
      </c>
      <c r="I180" s="19">
        <v>879.08</v>
      </c>
      <c r="J180" s="19">
        <v>797</v>
      </c>
      <c r="K180" s="19">
        <v>279</v>
      </c>
      <c r="L180" s="19"/>
      <c r="M180" s="19">
        <v>140</v>
      </c>
      <c r="N180" s="40" t="s">
        <v>184</v>
      </c>
    </row>
    <row r="181" spans="1:14" ht="14.25">
      <c r="A181" s="19" t="s">
        <v>185</v>
      </c>
      <c r="B181" s="19"/>
      <c r="C181" s="19"/>
      <c r="D181" s="19"/>
      <c r="E181" s="19"/>
      <c r="F181" s="20">
        <v>130827</v>
      </c>
      <c r="G181" s="19">
        <f t="shared" si="21"/>
        <v>22.89</v>
      </c>
      <c r="H181" s="21">
        <v>22.89</v>
      </c>
      <c r="I181" s="19">
        <v>22.89</v>
      </c>
      <c r="J181" s="19"/>
      <c r="K181" s="19"/>
      <c r="L181" s="19"/>
      <c r="M181" s="19"/>
      <c r="N181" s="40"/>
    </row>
    <row r="182" spans="1:14" s="2" customFormat="1" ht="24">
      <c r="A182" s="20" t="s">
        <v>186</v>
      </c>
      <c r="B182" s="19">
        <v>1</v>
      </c>
      <c r="C182" s="19">
        <v>1</v>
      </c>
      <c r="D182" s="19">
        <v>1</v>
      </c>
      <c r="E182" s="19"/>
      <c r="F182" s="20">
        <v>130828</v>
      </c>
      <c r="G182" s="19">
        <f t="shared" si="21"/>
        <v>9738.51</v>
      </c>
      <c r="H182" s="21">
        <v>8542.51</v>
      </c>
      <c r="I182" s="19">
        <v>208.51</v>
      </c>
      <c r="J182" s="19">
        <v>597</v>
      </c>
      <c r="K182" s="19">
        <v>283</v>
      </c>
      <c r="L182" s="19">
        <v>316</v>
      </c>
      <c r="M182" s="19"/>
      <c r="N182" s="40" t="s">
        <v>187</v>
      </c>
    </row>
    <row r="183" spans="1:14" ht="14.25">
      <c r="A183" s="16" t="s">
        <v>35</v>
      </c>
      <c r="B183" s="16"/>
      <c r="C183" s="16"/>
      <c r="D183" s="16"/>
      <c r="E183" s="16"/>
      <c r="F183" s="23"/>
      <c r="G183" s="28">
        <f>SUM(G184:G187)</f>
        <v>0</v>
      </c>
      <c r="H183" s="28">
        <f aca="true" t="shared" si="28" ref="H183:M183">SUM(H184:H187)</f>
        <v>0</v>
      </c>
      <c r="I183" s="28">
        <f t="shared" si="28"/>
        <v>0</v>
      </c>
      <c r="J183" s="28">
        <f t="shared" si="28"/>
        <v>0</v>
      </c>
      <c r="K183" s="28">
        <f t="shared" si="28"/>
        <v>0</v>
      </c>
      <c r="L183" s="28">
        <f t="shared" si="28"/>
        <v>0</v>
      </c>
      <c r="M183" s="28">
        <f t="shared" si="28"/>
        <v>0</v>
      </c>
      <c r="N183" s="42"/>
    </row>
    <row r="184" spans="1:14" ht="14.25">
      <c r="A184" s="19" t="s">
        <v>188</v>
      </c>
      <c r="B184" s="19"/>
      <c r="C184" s="19"/>
      <c r="D184" s="19"/>
      <c r="E184" s="19"/>
      <c r="F184" s="20">
        <v>130802</v>
      </c>
      <c r="G184" s="19">
        <f t="shared" si="21"/>
        <v>0</v>
      </c>
      <c r="H184" s="19"/>
      <c r="I184" s="19"/>
      <c r="J184" s="19"/>
      <c r="K184" s="19"/>
      <c r="L184" s="19"/>
      <c r="M184" s="19"/>
      <c r="N184" s="40"/>
    </row>
    <row r="185" spans="1:14" ht="14.25">
      <c r="A185" s="19" t="s">
        <v>189</v>
      </c>
      <c r="B185" s="19"/>
      <c r="C185" s="19"/>
      <c r="D185" s="19"/>
      <c r="E185" s="19"/>
      <c r="F185" s="20">
        <v>130803</v>
      </c>
      <c r="G185" s="19">
        <f t="shared" si="21"/>
        <v>0</v>
      </c>
      <c r="H185" s="19"/>
      <c r="I185" s="19"/>
      <c r="J185" s="19"/>
      <c r="K185" s="19"/>
      <c r="L185" s="19"/>
      <c r="M185" s="19"/>
      <c r="N185" s="40"/>
    </row>
    <row r="186" spans="1:14" ht="14.25">
      <c r="A186" s="19" t="s">
        <v>190</v>
      </c>
      <c r="B186" s="19"/>
      <c r="C186" s="19"/>
      <c r="D186" s="19"/>
      <c r="E186" s="19"/>
      <c r="F186" s="20">
        <v>130804</v>
      </c>
      <c r="G186" s="19">
        <f t="shared" si="21"/>
        <v>0</v>
      </c>
      <c r="H186" s="19"/>
      <c r="I186" s="19"/>
      <c r="J186" s="19"/>
      <c r="K186" s="19"/>
      <c r="L186" s="19"/>
      <c r="M186" s="19"/>
      <c r="N186" s="40"/>
    </row>
    <row r="187" spans="1:14" ht="14.25">
      <c r="A187" s="19" t="s">
        <v>191</v>
      </c>
      <c r="B187" s="19"/>
      <c r="C187" s="19"/>
      <c r="D187" s="19"/>
      <c r="E187" s="19"/>
      <c r="F187" s="25">
        <v>130811</v>
      </c>
      <c r="G187" s="19">
        <f t="shared" si="21"/>
        <v>0</v>
      </c>
      <c r="H187" s="26"/>
      <c r="I187" s="26"/>
      <c r="J187" s="26"/>
      <c r="K187" s="26"/>
      <c r="L187" s="26"/>
      <c r="M187" s="26"/>
      <c r="N187" s="40"/>
    </row>
    <row r="188" spans="1:14" s="4" customFormat="1" ht="14.25">
      <c r="A188" s="30" t="s">
        <v>192</v>
      </c>
      <c r="B188" s="16"/>
      <c r="C188" s="16"/>
      <c r="D188" s="16"/>
      <c r="E188" s="16"/>
      <c r="F188" s="47">
        <v>130900</v>
      </c>
      <c r="G188" s="27">
        <f>G189+G190+G203</f>
        <v>10867</v>
      </c>
      <c r="H188" s="27">
        <f aca="true" t="shared" si="29" ref="H188:M188">H189+H190+H203</f>
        <v>10618</v>
      </c>
      <c r="I188" s="27">
        <f t="shared" si="29"/>
        <v>0</v>
      </c>
      <c r="J188" s="27">
        <f t="shared" si="29"/>
        <v>249</v>
      </c>
      <c r="K188" s="27">
        <f t="shared" si="29"/>
        <v>0</v>
      </c>
      <c r="L188" s="27">
        <f t="shared" si="29"/>
        <v>0</v>
      </c>
      <c r="M188" s="27">
        <f t="shared" si="29"/>
        <v>0</v>
      </c>
      <c r="N188" s="45"/>
    </row>
    <row r="189" spans="1:14" ht="14.25">
      <c r="A189" s="16" t="s">
        <v>20</v>
      </c>
      <c r="B189" s="16"/>
      <c r="C189" s="16"/>
      <c r="D189" s="16"/>
      <c r="E189" s="16"/>
      <c r="F189" s="25"/>
      <c r="G189" s="19">
        <f t="shared" si="21"/>
        <v>0</v>
      </c>
      <c r="H189" s="19"/>
      <c r="I189" s="19"/>
      <c r="J189" s="19"/>
      <c r="K189" s="19"/>
      <c r="L189" s="19"/>
      <c r="M189" s="19"/>
      <c r="N189" s="42"/>
    </row>
    <row r="190" spans="1:14" s="2" customFormat="1" ht="14.25">
      <c r="A190" s="30" t="s">
        <v>21</v>
      </c>
      <c r="B190" s="16"/>
      <c r="C190" s="16"/>
      <c r="D190" s="16"/>
      <c r="E190" s="16"/>
      <c r="F190" s="17"/>
      <c r="G190" s="18">
        <f>SUM(G191:G202)</f>
        <v>10867</v>
      </c>
      <c r="H190" s="18">
        <f aca="true" t="shared" si="30" ref="H190:M190">SUM(H191:H202)</f>
        <v>10618</v>
      </c>
      <c r="I190" s="18">
        <f t="shared" si="30"/>
        <v>0</v>
      </c>
      <c r="J190" s="18">
        <f t="shared" si="30"/>
        <v>249</v>
      </c>
      <c r="K190" s="18">
        <f t="shared" si="30"/>
        <v>0</v>
      </c>
      <c r="L190" s="18">
        <f t="shared" si="30"/>
        <v>0</v>
      </c>
      <c r="M190" s="18">
        <f t="shared" si="30"/>
        <v>0</v>
      </c>
      <c r="N190" s="46"/>
    </row>
    <row r="191" spans="1:14" ht="14.25">
      <c r="A191" s="19" t="s">
        <v>193</v>
      </c>
      <c r="B191" s="19"/>
      <c r="C191" s="19"/>
      <c r="D191" s="19"/>
      <c r="E191" s="19"/>
      <c r="F191" s="20">
        <v>130922</v>
      </c>
      <c r="G191" s="19">
        <f t="shared" si="21"/>
        <v>0</v>
      </c>
      <c r="H191" s="19"/>
      <c r="I191" s="19"/>
      <c r="J191" s="19"/>
      <c r="K191" s="19"/>
      <c r="L191" s="19"/>
      <c r="M191" s="19"/>
      <c r="N191" s="40"/>
    </row>
    <row r="192" spans="1:14" s="2" customFormat="1" ht="14.25">
      <c r="A192" s="20" t="s">
        <v>194</v>
      </c>
      <c r="B192" s="19"/>
      <c r="C192" s="19"/>
      <c r="D192" s="19"/>
      <c r="E192" s="19">
        <v>1</v>
      </c>
      <c r="F192" s="20">
        <v>130923</v>
      </c>
      <c r="G192" s="19">
        <f t="shared" si="21"/>
        <v>1397</v>
      </c>
      <c r="H192" s="21">
        <v>1370</v>
      </c>
      <c r="I192" s="19"/>
      <c r="J192" s="19">
        <v>27</v>
      </c>
      <c r="K192" s="19"/>
      <c r="L192" s="19"/>
      <c r="M192" s="19"/>
      <c r="N192" s="41"/>
    </row>
    <row r="193" spans="1:14" s="2" customFormat="1" ht="14.25">
      <c r="A193" s="20" t="s">
        <v>195</v>
      </c>
      <c r="B193" s="19"/>
      <c r="C193" s="19"/>
      <c r="D193" s="19">
        <v>1</v>
      </c>
      <c r="E193" s="19">
        <v>1</v>
      </c>
      <c r="F193" s="20">
        <v>130924</v>
      </c>
      <c r="G193" s="19">
        <f t="shared" si="21"/>
        <v>1584</v>
      </c>
      <c r="H193" s="21">
        <v>1559</v>
      </c>
      <c r="I193" s="19"/>
      <c r="J193" s="19">
        <v>25</v>
      </c>
      <c r="K193" s="19"/>
      <c r="L193" s="19"/>
      <c r="M193" s="19"/>
      <c r="N193" s="41"/>
    </row>
    <row r="194" spans="1:14" s="2" customFormat="1" ht="14.25">
      <c r="A194" s="20" t="s">
        <v>196</v>
      </c>
      <c r="B194" s="19"/>
      <c r="C194" s="19"/>
      <c r="D194" s="19">
        <v>1</v>
      </c>
      <c r="E194" s="19">
        <v>1</v>
      </c>
      <c r="F194" s="20">
        <v>130925</v>
      </c>
      <c r="G194" s="19">
        <f t="shared" si="21"/>
        <v>1672</v>
      </c>
      <c r="H194" s="21">
        <v>1637</v>
      </c>
      <c r="I194" s="19"/>
      <c r="J194" s="19">
        <v>35</v>
      </c>
      <c r="K194" s="19"/>
      <c r="L194" s="19"/>
      <c r="M194" s="19"/>
      <c r="N194" s="41"/>
    </row>
    <row r="195" spans="1:14" ht="14.25">
      <c r="A195" s="19" t="s">
        <v>197</v>
      </c>
      <c r="B195" s="19"/>
      <c r="C195" s="19"/>
      <c r="D195" s="19"/>
      <c r="E195" s="19"/>
      <c r="F195" s="20">
        <v>130926</v>
      </c>
      <c r="G195" s="19">
        <f t="shared" si="21"/>
        <v>0</v>
      </c>
      <c r="H195" s="19"/>
      <c r="I195" s="19"/>
      <c r="J195" s="19"/>
      <c r="K195" s="19"/>
      <c r="L195" s="19"/>
      <c r="M195" s="19"/>
      <c r="N195" s="40"/>
    </row>
    <row r="196" spans="1:14" s="2" customFormat="1" ht="14.25">
      <c r="A196" s="20" t="s">
        <v>198</v>
      </c>
      <c r="B196" s="19"/>
      <c r="C196" s="19"/>
      <c r="D196" s="19">
        <v>1</v>
      </c>
      <c r="E196" s="19">
        <v>1</v>
      </c>
      <c r="F196" s="20">
        <v>130927</v>
      </c>
      <c r="G196" s="19">
        <f t="shared" si="21"/>
        <v>1532</v>
      </c>
      <c r="H196" s="21">
        <v>1501</v>
      </c>
      <c r="I196" s="19"/>
      <c r="J196" s="19">
        <v>31</v>
      </c>
      <c r="K196" s="19"/>
      <c r="L196" s="19"/>
      <c r="M196" s="19"/>
      <c r="N196" s="41"/>
    </row>
    <row r="197" spans="1:14" s="2" customFormat="1" ht="14.25">
      <c r="A197" s="20" t="s">
        <v>199</v>
      </c>
      <c r="B197" s="19"/>
      <c r="C197" s="19"/>
      <c r="D197" s="19"/>
      <c r="E197" s="19">
        <v>1</v>
      </c>
      <c r="F197" s="20">
        <v>130928</v>
      </c>
      <c r="G197" s="19">
        <f t="shared" si="21"/>
        <v>1411</v>
      </c>
      <c r="H197" s="21">
        <v>1388</v>
      </c>
      <c r="I197" s="19"/>
      <c r="J197" s="19">
        <v>23</v>
      </c>
      <c r="K197" s="19"/>
      <c r="L197" s="19"/>
      <c r="M197" s="19"/>
      <c r="N197" s="41"/>
    </row>
    <row r="198" spans="1:14" s="2" customFormat="1" ht="14.25">
      <c r="A198" s="20" t="s">
        <v>200</v>
      </c>
      <c r="B198" s="19"/>
      <c r="C198" s="19"/>
      <c r="D198" s="19"/>
      <c r="E198" s="19">
        <v>1</v>
      </c>
      <c r="F198" s="20">
        <v>130929</v>
      </c>
      <c r="G198" s="19">
        <f t="shared" si="21"/>
        <v>1891</v>
      </c>
      <c r="H198" s="21">
        <v>1855</v>
      </c>
      <c r="I198" s="19"/>
      <c r="J198" s="19">
        <v>36</v>
      </c>
      <c r="K198" s="19"/>
      <c r="L198" s="19"/>
      <c r="M198" s="19"/>
      <c r="N198" s="40"/>
    </row>
    <row r="199" spans="1:14" s="2" customFormat="1" ht="14.25">
      <c r="A199" s="20" t="s">
        <v>201</v>
      </c>
      <c r="B199" s="19"/>
      <c r="C199" s="19"/>
      <c r="D199" s="19"/>
      <c r="E199" s="19">
        <v>1</v>
      </c>
      <c r="F199" s="20">
        <v>130930</v>
      </c>
      <c r="G199" s="19">
        <f t="shared" si="21"/>
        <v>1380</v>
      </c>
      <c r="H199" s="21">
        <v>1308</v>
      </c>
      <c r="I199" s="19"/>
      <c r="J199" s="19">
        <v>72</v>
      </c>
      <c r="K199" s="19"/>
      <c r="L199" s="19"/>
      <c r="M199" s="19"/>
      <c r="N199" s="41"/>
    </row>
    <row r="200" spans="1:14" ht="14.25">
      <c r="A200" s="19" t="s">
        <v>202</v>
      </c>
      <c r="B200" s="19"/>
      <c r="C200" s="19"/>
      <c r="D200" s="19"/>
      <c r="E200" s="19"/>
      <c r="F200" s="20">
        <v>130981</v>
      </c>
      <c r="G200" s="19">
        <f t="shared" si="21"/>
        <v>0</v>
      </c>
      <c r="H200" s="19"/>
      <c r="I200" s="19"/>
      <c r="J200" s="19"/>
      <c r="K200" s="19"/>
      <c r="L200" s="19"/>
      <c r="M200" s="19"/>
      <c r="N200" s="40"/>
    </row>
    <row r="201" spans="1:14" ht="14.25">
      <c r="A201" s="19" t="s">
        <v>203</v>
      </c>
      <c r="B201" s="19"/>
      <c r="C201" s="19"/>
      <c r="D201" s="19"/>
      <c r="E201" s="19"/>
      <c r="F201" s="20">
        <v>130982</v>
      </c>
      <c r="G201" s="19">
        <f t="shared" si="21"/>
        <v>0</v>
      </c>
      <c r="H201" s="19"/>
      <c r="I201" s="19"/>
      <c r="J201" s="19"/>
      <c r="K201" s="19"/>
      <c r="L201" s="19"/>
      <c r="M201" s="19"/>
      <c r="N201" s="40"/>
    </row>
    <row r="202" spans="1:14" ht="14.25">
      <c r="A202" s="19" t="s">
        <v>204</v>
      </c>
      <c r="B202" s="19"/>
      <c r="C202" s="19"/>
      <c r="D202" s="19"/>
      <c r="E202" s="19"/>
      <c r="F202" s="20">
        <v>130984</v>
      </c>
      <c r="G202" s="19">
        <f t="shared" si="21"/>
        <v>0</v>
      </c>
      <c r="H202" s="19"/>
      <c r="I202" s="19"/>
      <c r="J202" s="19"/>
      <c r="K202" s="19"/>
      <c r="L202" s="19"/>
      <c r="M202" s="19"/>
      <c r="N202" s="40"/>
    </row>
    <row r="203" spans="1:14" s="6" customFormat="1" ht="14.25" customHeight="1">
      <c r="A203" s="16" t="s">
        <v>35</v>
      </c>
      <c r="B203" s="16"/>
      <c r="C203" s="16"/>
      <c r="D203" s="16"/>
      <c r="E203" s="16"/>
      <c r="F203" s="23"/>
      <c r="G203" s="27">
        <f>SUM(G204:G212)</f>
        <v>0</v>
      </c>
      <c r="H203" s="27">
        <f aca="true" t="shared" si="31" ref="H203:M203">SUM(H204:H212)</f>
        <v>0</v>
      </c>
      <c r="I203" s="27">
        <f t="shared" si="31"/>
        <v>0</v>
      </c>
      <c r="J203" s="27">
        <f t="shared" si="31"/>
        <v>0</v>
      </c>
      <c r="K203" s="27">
        <f t="shared" si="31"/>
        <v>0</v>
      </c>
      <c r="L203" s="27">
        <f t="shared" si="31"/>
        <v>0</v>
      </c>
      <c r="M203" s="27">
        <f t="shared" si="31"/>
        <v>0</v>
      </c>
      <c r="N203" s="39"/>
    </row>
    <row r="204" spans="1:14" ht="14.25">
      <c r="A204" s="19" t="s">
        <v>205</v>
      </c>
      <c r="B204" s="19"/>
      <c r="C204" s="19"/>
      <c r="D204" s="19"/>
      <c r="E204" s="19"/>
      <c r="F204" s="20">
        <v>130921</v>
      </c>
      <c r="G204" s="19">
        <f t="shared" si="21"/>
        <v>0</v>
      </c>
      <c r="H204" s="19"/>
      <c r="I204" s="19"/>
      <c r="J204" s="19"/>
      <c r="K204" s="19"/>
      <c r="L204" s="19"/>
      <c r="M204" s="19"/>
      <c r="N204" s="40"/>
    </row>
    <row r="205" spans="1:14" ht="14.25">
      <c r="A205" s="19" t="s">
        <v>206</v>
      </c>
      <c r="B205" s="19"/>
      <c r="C205" s="19"/>
      <c r="D205" s="19"/>
      <c r="E205" s="19"/>
      <c r="F205" s="20">
        <v>130983</v>
      </c>
      <c r="G205" s="19">
        <f t="shared" si="21"/>
        <v>0</v>
      </c>
      <c r="H205" s="19"/>
      <c r="I205" s="19"/>
      <c r="J205" s="19"/>
      <c r="K205" s="19"/>
      <c r="L205" s="19"/>
      <c r="M205" s="19"/>
      <c r="N205" s="40"/>
    </row>
    <row r="206" spans="1:14" ht="14.25">
      <c r="A206" s="19" t="s">
        <v>207</v>
      </c>
      <c r="B206" s="19"/>
      <c r="C206" s="19"/>
      <c r="D206" s="19"/>
      <c r="E206" s="19"/>
      <c r="F206" s="20">
        <v>130902</v>
      </c>
      <c r="G206" s="19">
        <f t="shared" si="21"/>
        <v>0</v>
      </c>
      <c r="H206" s="19"/>
      <c r="I206" s="19"/>
      <c r="J206" s="19"/>
      <c r="K206" s="19"/>
      <c r="L206" s="19"/>
      <c r="M206" s="19"/>
      <c r="N206" s="40"/>
    </row>
    <row r="207" spans="1:14" ht="14.25">
      <c r="A207" s="19" t="s">
        <v>208</v>
      </c>
      <c r="B207" s="19"/>
      <c r="C207" s="19"/>
      <c r="D207" s="19"/>
      <c r="E207" s="19"/>
      <c r="F207" s="20">
        <v>130903</v>
      </c>
      <c r="G207" s="19">
        <f t="shared" si="21"/>
        <v>0</v>
      </c>
      <c r="H207" s="19"/>
      <c r="I207" s="19"/>
      <c r="J207" s="19"/>
      <c r="K207" s="19"/>
      <c r="L207" s="19"/>
      <c r="M207" s="19"/>
      <c r="N207" s="40"/>
    </row>
    <row r="208" spans="1:14" ht="14.25">
      <c r="A208" s="19" t="s">
        <v>209</v>
      </c>
      <c r="B208" s="19"/>
      <c r="C208" s="19"/>
      <c r="D208" s="19"/>
      <c r="E208" s="19"/>
      <c r="F208" s="25">
        <v>130911</v>
      </c>
      <c r="G208" s="19">
        <f aca="true" t="shared" si="32" ref="G208:G244">H208+J208+K208+L208+M208</f>
        <v>0</v>
      </c>
      <c r="H208" s="26"/>
      <c r="I208" s="26"/>
      <c r="J208" s="26"/>
      <c r="K208" s="26"/>
      <c r="L208" s="26"/>
      <c r="M208" s="26"/>
      <c r="N208" s="40"/>
    </row>
    <row r="209" spans="1:14" ht="14.25">
      <c r="A209" s="19" t="s">
        <v>210</v>
      </c>
      <c r="B209" s="19"/>
      <c r="C209" s="19"/>
      <c r="D209" s="19"/>
      <c r="E209" s="19"/>
      <c r="F209" s="25">
        <v>130912</v>
      </c>
      <c r="G209" s="19">
        <f t="shared" si="32"/>
        <v>0</v>
      </c>
      <c r="H209" s="26"/>
      <c r="I209" s="26"/>
      <c r="J209" s="26"/>
      <c r="K209" s="26"/>
      <c r="L209" s="26"/>
      <c r="M209" s="26"/>
      <c r="N209" s="40"/>
    </row>
    <row r="210" spans="1:14" ht="14.25">
      <c r="A210" s="19" t="s">
        <v>211</v>
      </c>
      <c r="B210" s="19"/>
      <c r="C210" s="19"/>
      <c r="D210" s="19"/>
      <c r="E210" s="19"/>
      <c r="F210" s="25">
        <v>130913</v>
      </c>
      <c r="G210" s="19">
        <f t="shared" si="32"/>
        <v>0</v>
      </c>
      <c r="H210" s="26"/>
      <c r="I210" s="26"/>
      <c r="J210" s="26"/>
      <c r="K210" s="26"/>
      <c r="L210" s="26"/>
      <c r="M210" s="26"/>
      <c r="N210" s="40"/>
    </row>
    <row r="211" spans="1:14" ht="14.25">
      <c r="A211" s="19" t="s">
        <v>212</v>
      </c>
      <c r="B211" s="19"/>
      <c r="C211" s="19"/>
      <c r="D211" s="19"/>
      <c r="E211" s="19"/>
      <c r="F211" s="25">
        <v>130914</v>
      </c>
      <c r="G211" s="19">
        <f t="shared" si="32"/>
        <v>0</v>
      </c>
      <c r="H211" s="26"/>
      <c r="I211" s="26"/>
      <c r="J211" s="26"/>
      <c r="K211" s="26"/>
      <c r="L211" s="26"/>
      <c r="M211" s="26"/>
      <c r="N211" s="40"/>
    </row>
    <row r="212" spans="1:14" ht="14.25">
      <c r="A212" s="19" t="s">
        <v>213</v>
      </c>
      <c r="B212" s="19"/>
      <c r="C212" s="19"/>
      <c r="D212" s="19"/>
      <c r="E212" s="19"/>
      <c r="F212" s="25">
        <v>130915</v>
      </c>
      <c r="G212" s="19">
        <f t="shared" si="32"/>
        <v>0</v>
      </c>
      <c r="H212" s="26"/>
      <c r="I212" s="26"/>
      <c r="J212" s="26"/>
      <c r="K212" s="26"/>
      <c r="L212" s="26"/>
      <c r="M212" s="26"/>
      <c r="N212" s="40"/>
    </row>
    <row r="213" spans="1:14" s="1" customFormat="1" ht="14.25">
      <c r="A213" s="16" t="s">
        <v>214</v>
      </c>
      <c r="B213" s="16"/>
      <c r="C213" s="16"/>
      <c r="D213" s="16"/>
      <c r="E213" s="16"/>
      <c r="F213" s="47">
        <v>131000</v>
      </c>
      <c r="G213" s="27">
        <f>G214+G215+G222</f>
        <v>0</v>
      </c>
      <c r="H213" s="27">
        <f aca="true" t="shared" si="33" ref="H213:M213">H214+H215+H222</f>
        <v>0</v>
      </c>
      <c r="I213" s="27">
        <f t="shared" si="33"/>
        <v>0</v>
      </c>
      <c r="J213" s="27">
        <f t="shared" si="33"/>
        <v>0</v>
      </c>
      <c r="K213" s="27">
        <f t="shared" si="33"/>
        <v>0</v>
      </c>
      <c r="L213" s="27">
        <f t="shared" si="33"/>
        <v>0</v>
      </c>
      <c r="M213" s="27">
        <f t="shared" si="33"/>
        <v>0</v>
      </c>
      <c r="N213" s="39"/>
    </row>
    <row r="214" spans="1:14" ht="14.25">
      <c r="A214" s="16" t="s">
        <v>20</v>
      </c>
      <c r="B214" s="16"/>
      <c r="C214" s="16"/>
      <c r="D214" s="16"/>
      <c r="E214" s="16"/>
      <c r="F214" s="25"/>
      <c r="G214" s="19">
        <f t="shared" si="32"/>
        <v>0</v>
      </c>
      <c r="H214" s="26"/>
      <c r="I214" s="26"/>
      <c r="J214" s="26"/>
      <c r="K214" s="26"/>
      <c r="L214" s="26"/>
      <c r="M214" s="26"/>
      <c r="N214" s="42"/>
    </row>
    <row r="215" spans="1:14" ht="14.25">
      <c r="A215" s="16" t="s">
        <v>21</v>
      </c>
      <c r="B215" s="16"/>
      <c r="C215" s="16"/>
      <c r="D215" s="16"/>
      <c r="E215" s="16"/>
      <c r="F215" s="17"/>
      <c r="G215" s="18">
        <f>SUM(G216:G221)</f>
        <v>0</v>
      </c>
      <c r="H215" s="18">
        <f aca="true" t="shared" si="34" ref="H215:M215">SUM(H216:H221)</f>
        <v>0</v>
      </c>
      <c r="I215" s="18">
        <f t="shared" si="34"/>
        <v>0</v>
      </c>
      <c r="J215" s="18">
        <f t="shared" si="34"/>
        <v>0</v>
      </c>
      <c r="K215" s="18">
        <f t="shared" si="34"/>
        <v>0</v>
      </c>
      <c r="L215" s="18">
        <f t="shared" si="34"/>
        <v>0</v>
      </c>
      <c r="M215" s="18">
        <f t="shared" si="34"/>
        <v>0</v>
      </c>
      <c r="N215" s="42"/>
    </row>
    <row r="216" spans="1:14" ht="14.25">
      <c r="A216" s="19" t="s">
        <v>215</v>
      </c>
      <c r="B216" s="19"/>
      <c r="C216" s="19"/>
      <c r="D216" s="19"/>
      <c r="E216" s="19"/>
      <c r="F216" s="20">
        <v>131024</v>
      </c>
      <c r="G216" s="19">
        <f t="shared" si="32"/>
        <v>0</v>
      </c>
      <c r="H216" s="19"/>
      <c r="I216" s="19"/>
      <c r="J216" s="19"/>
      <c r="K216" s="19"/>
      <c r="L216" s="19"/>
      <c r="M216" s="19"/>
      <c r="N216" s="40"/>
    </row>
    <row r="217" spans="1:14" ht="14.25">
      <c r="A217" s="19" t="s">
        <v>216</v>
      </c>
      <c r="B217" s="19"/>
      <c r="C217" s="19"/>
      <c r="D217" s="19"/>
      <c r="E217" s="19"/>
      <c r="F217" s="20">
        <v>131025</v>
      </c>
      <c r="G217" s="19">
        <f t="shared" si="32"/>
        <v>0</v>
      </c>
      <c r="H217" s="19"/>
      <c r="I217" s="19"/>
      <c r="J217" s="19"/>
      <c r="K217" s="19"/>
      <c r="L217" s="19"/>
      <c r="M217" s="19"/>
      <c r="N217" s="40"/>
    </row>
    <row r="218" spans="1:14" ht="14.25">
      <c r="A218" s="19" t="s">
        <v>217</v>
      </c>
      <c r="B218" s="19"/>
      <c r="C218" s="19"/>
      <c r="D218" s="19"/>
      <c r="E218" s="19"/>
      <c r="F218" s="20">
        <v>131026</v>
      </c>
      <c r="G218" s="19">
        <f t="shared" si="32"/>
        <v>0</v>
      </c>
      <c r="H218" s="19"/>
      <c r="I218" s="19"/>
      <c r="J218" s="19"/>
      <c r="K218" s="19"/>
      <c r="L218" s="19"/>
      <c r="M218" s="19"/>
      <c r="N218" s="40"/>
    </row>
    <row r="219" spans="1:14" ht="14.25">
      <c r="A219" s="19" t="s">
        <v>218</v>
      </c>
      <c r="B219" s="19"/>
      <c r="C219" s="19"/>
      <c r="D219" s="19"/>
      <c r="E219" s="19"/>
      <c r="F219" s="20">
        <v>131028</v>
      </c>
      <c r="G219" s="19">
        <f t="shared" si="32"/>
        <v>0</v>
      </c>
      <c r="H219" s="19"/>
      <c r="I219" s="19"/>
      <c r="J219" s="19"/>
      <c r="K219" s="19"/>
      <c r="L219" s="19"/>
      <c r="M219" s="19"/>
      <c r="N219" s="40"/>
    </row>
    <row r="220" spans="1:14" ht="14.25">
      <c r="A220" s="19" t="s">
        <v>219</v>
      </c>
      <c r="B220" s="19"/>
      <c r="C220" s="19"/>
      <c r="D220" s="19"/>
      <c r="E220" s="19"/>
      <c r="F220" s="20">
        <v>131081</v>
      </c>
      <c r="G220" s="19">
        <f t="shared" si="32"/>
        <v>0</v>
      </c>
      <c r="H220" s="19"/>
      <c r="I220" s="19"/>
      <c r="J220" s="19"/>
      <c r="K220" s="19"/>
      <c r="L220" s="19"/>
      <c r="M220" s="19"/>
      <c r="N220" s="40"/>
    </row>
    <row r="221" spans="1:14" ht="14.25">
      <c r="A221" s="19" t="s">
        <v>220</v>
      </c>
      <c r="B221" s="19"/>
      <c r="C221" s="19"/>
      <c r="D221" s="19"/>
      <c r="E221" s="19"/>
      <c r="F221" s="20">
        <v>131082</v>
      </c>
      <c r="G221" s="19">
        <f t="shared" si="32"/>
        <v>0</v>
      </c>
      <c r="H221" s="19"/>
      <c r="I221" s="19"/>
      <c r="J221" s="19"/>
      <c r="K221" s="19"/>
      <c r="L221" s="19"/>
      <c r="M221" s="19"/>
      <c r="N221" s="40"/>
    </row>
    <row r="222" spans="1:14" ht="14.25">
      <c r="A222" s="16" t="s">
        <v>35</v>
      </c>
      <c r="B222" s="16"/>
      <c r="C222" s="16"/>
      <c r="D222" s="16"/>
      <c r="E222" s="16"/>
      <c r="F222" s="23"/>
      <c r="G222" s="28">
        <f>SUM(G223:G227)</f>
        <v>0</v>
      </c>
      <c r="H222" s="28">
        <f aca="true" t="shared" si="35" ref="H222:M222">SUM(H223:H227)</f>
        <v>0</v>
      </c>
      <c r="I222" s="28">
        <f t="shared" si="35"/>
        <v>0</v>
      </c>
      <c r="J222" s="28">
        <f t="shared" si="35"/>
        <v>0</v>
      </c>
      <c r="K222" s="28">
        <f t="shared" si="35"/>
        <v>0</v>
      </c>
      <c r="L222" s="28">
        <f t="shared" si="35"/>
        <v>0</v>
      </c>
      <c r="M222" s="28">
        <f t="shared" si="35"/>
        <v>0</v>
      </c>
      <c r="N222" s="42"/>
    </row>
    <row r="223" spans="1:14" ht="14.25">
      <c r="A223" s="19" t="s">
        <v>221</v>
      </c>
      <c r="B223" s="19"/>
      <c r="C223" s="19"/>
      <c r="D223" s="19"/>
      <c r="E223" s="19"/>
      <c r="F223" s="20">
        <v>131023</v>
      </c>
      <c r="G223" s="19">
        <f>H223+J223+K223+L223+M223</f>
        <v>0</v>
      </c>
      <c r="H223" s="19"/>
      <c r="I223" s="19"/>
      <c r="J223" s="19"/>
      <c r="K223" s="19"/>
      <c r="L223" s="19"/>
      <c r="M223" s="19"/>
      <c r="N223" s="40"/>
    </row>
    <row r="224" spans="1:14" ht="14.25">
      <c r="A224" s="19" t="s">
        <v>222</v>
      </c>
      <c r="B224" s="19"/>
      <c r="C224" s="19"/>
      <c r="D224" s="19"/>
      <c r="E224" s="19"/>
      <c r="F224" s="20">
        <v>131022</v>
      </c>
      <c r="G224" s="19">
        <f t="shared" si="32"/>
        <v>0</v>
      </c>
      <c r="H224" s="19"/>
      <c r="I224" s="19"/>
      <c r="J224" s="19"/>
      <c r="K224" s="19"/>
      <c r="L224" s="19"/>
      <c r="M224" s="19"/>
      <c r="N224" s="40"/>
    </row>
    <row r="225" spans="1:14" ht="14.25">
      <c r="A225" s="19" t="s">
        <v>223</v>
      </c>
      <c r="B225" s="19"/>
      <c r="C225" s="19"/>
      <c r="D225" s="19"/>
      <c r="E225" s="19"/>
      <c r="F225" s="20">
        <v>131002</v>
      </c>
      <c r="G225" s="19">
        <f t="shared" si="32"/>
        <v>0</v>
      </c>
      <c r="H225" s="19"/>
      <c r="I225" s="19"/>
      <c r="J225" s="19"/>
      <c r="K225" s="19"/>
      <c r="L225" s="19"/>
      <c r="M225" s="19"/>
      <c r="N225" s="40"/>
    </row>
    <row r="226" spans="1:14" ht="14.25">
      <c r="A226" s="19" t="s">
        <v>224</v>
      </c>
      <c r="B226" s="19"/>
      <c r="C226" s="19"/>
      <c r="D226" s="19"/>
      <c r="E226" s="19"/>
      <c r="F226" s="20">
        <v>131003</v>
      </c>
      <c r="G226" s="19">
        <f t="shared" si="32"/>
        <v>0</v>
      </c>
      <c r="H226" s="19"/>
      <c r="I226" s="19"/>
      <c r="J226" s="19"/>
      <c r="K226" s="19"/>
      <c r="L226" s="19"/>
      <c r="M226" s="19"/>
      <c r="N226" s="40"/>
    </row>
    <row r="227" spans="1:14" ht="14.25">
      <c r="A227" s="19" t="s">
        <v>225</v>
      </c>
      <c r="B227" s="19"/>
      <c r="C227" s="19"/>
      <c r="D227" s="19"/>
      <c r="E227" s="19"/>
      <c r="F227" s="25">
        <v>131011</v>
      </c>
      <c r="G227" s="19">
        <f t="shared" si="32"/>
        <v>0</v>
      </c>
      <c r="H227" s="26"/>
      <c r="I227" s="26"/>
      <c r="J227" s="26"/>
      <c r="K227" s="26"/>
      <c r="L227" s="26"/>
      <c r="M227" s="26"/>
      <c r="N227" s="40"/>
    </row>
    <row r="228" spans="1:14" s="4" customFormat="1" ht="14.25">
      <c r="A228" s="30" t="s">
        <v>226</v>
      </c>
      <c r="B228" s="16"/>
      <c r="C228" s="16"/>
      <c r="D228" s="16"/>
      <c r="E228" s="16"/>
      <c r="F228" s="47">
        <v>131100</v>
      </c>
      <c r="G228" s="27">
        <f>G229+G230+G240</f>
        <v>9638</v>
      </c>
      <c r="H228" s="27">
        <f aca="true" t="shared" si="36" ref="H228:M228">H229+H230+H240</f>
        <v>9609</v>
      </c>
      <c r="I228" s="27">
        <f t="shared" si="36"/>
        <v>0</v>
      </c>
      <c r="J228" s="27">
        <f t="shared" si="36"/>
        <v>29</v>
      </c>
      <c r="K228" s="27">
        <f t="shared" si="36"/>
        <v>0</v>
      </c>
      <c r="L228" s="27">
        <f t="shared" si="36"/>
        <v>0</v>
      </c>
      <c r="M228" s="27">
        <f t="shared" si="36"/>
        <v>0</v>
      </c>
      <c r="N228" s="45"/>
    </row>
    <row r="229" spans="1:14" ht="14.25">
      <c r="A229" s="16" t="s">
        <v>20</v>
      </c>
      <c r="B229" s="16"/>
      <c r="C229" s="16"/>
      <c r="D229" s="16"/>
      <c r="E229" s="16"/>
      <c r="F229" s="25"/>
      <c r="G229" s="19">
        <f t="shared" si="32"/>
        <v>0</v>
      </c>
      <c r="H229" s="26"/>
      <c r="I229" s="26"/>
      <c r="J229" s="26"/>
      <c r="K229" s="26"/>
      <c r="L229" s="26"/>
      <c r="M229" s="26"/>
      <c r="N229" s="42"/>
    </row>
    <row r="230" spans="1:14" s="2" customFormat="1" ht="14.25">
      <c r="A230" s="30" t="s">
        <v>21</v>
      </c>
      <c r="B230" s="16"/>
      <c r="C230" s="16"/>
      <c r="D230" s="16"/>
      <c r="E230" s="16"/>
      <c r="F230" s="17"/>
      <c r="G230" s="18">
        <f>SUM(G231:G239)</f>
        <v>9638</v>
      </c>
      <c r="H230" s="18">
        <f aca="true" t="shared" si="37" ref="H230:M230">SUM(H231:H239)</f>
        <v>9609</v>
      </c>
      <c r="I230" s="18">
        <f t="shared" si="37"/>
        <v>0</v>
      </c>
      <c r="J230" s="18">
        <f t="shared" si="37"/>
        <v>29</v>
      </c>
      <c r="K230" s="18">
        <f t="shared" si="37"/>
        <v>0</v>
      </c>
      <c r="L230" s="18">
        <f t="shared" si="37"/>
        <v>0</v>
      </c>
      <c r="M230" s="18">
        <f t="shared" si="37"/>
        <v>0</v>
      </c>
      <c r="N230" s="46"/>
    </row>
    <row r="231" spans="1:14" s="2" customFormat="1" ht="14.25">
      <c r="A231" s="20" t="s">
        <v>227</v>
      </c>
      <c r="B231" s="19"/>
      <c r="C231" s="19"/>
      <c r="D231" s="19"/>
      <c r="E231" s="19">
        <v>1</v>
      </c>
      <c r="F231" s="20">
        <v>131121</v>
      </c>
      <c r="G231" s="19">
        <f t="shared" si="32"/>
        <v>1667</v>
      </c>
      <c r="H231" s="21">
        <v>1667</v>
      </c>
      <c r="I231" s="19"/>
      <c r="J231" s="19"/>
      <c r="K231" s="19"/>
      <c r="L231" s="19"/>
      <c r="M231" s="19"/>
      <c r="N231" s="41"/>
    </row>
    <row r="232" spans="1:14" s="2" customFormat="1" ht="14.25">
      <c r="A232" s="20" t="s">
        <v>228</v>
      </c>
      <c r="B232" s="19"/>
      <c r="C232" s="19"/>
      <c r="D232" s="19">
        <v>1</v>
      </c>
      <c r="E232" s="19">
        <v>1</v>
      </c>
      <c r="F232" s="20">
        <v>131122</v>
      </c>
      <c r="G232" s="19">
        <f t="shared" si="32"/>
        <v>1576</v>
      </c>
      <c r="H232" s="21">
        <v>1576</v>
      </c>
      <c r="I232" s="19"/>
      <c r="J232" s="19"/>
      <c r="K232" s="19"/>
      <c r="L232" s="19"/>
      <c r="M232" s="19"/>
      <c r="N232" s="41"/>
    </row>
    <row r="233" spans="1:14" s="2" customFormat="1" ht="14.25">
      <c r="A233" s="20" t="s">
        <v>229</v>
      </c>
      <c r="B233" s="19"/>
      <c r="C233" s="19"/>
      <c r="D233" s="19">
        <v>1</v>
      </c>
      <c r="E233" s="19">
        <v>1</v>
      </c>
      <c r="F233" s="20">
        <v>131123</v>
      </c>
      <c r="G233" s="19">
        <f t="shared" si="32"/>
        <v>1411</v>
      </c>
      <c r="H233" s="21">
        <v>1411</v>
      </c>
      <c r="I233" s="19"/>
      <c r="J233" s="19"/>
      <c r="K233" s="19"/>
      <c r="L233" s="19"/>
      <c r="M233" s="19"/>
      <c r="N233" s="41"/>
    </row>
    <row r="234" spans="1:14" s="2" customFormat="1" ht="14.25">
      <c r="A234" s="20" t="s">
        <v>230</v>
      </c>
      <c r="B234" s="19"/>
      <c r="C234" s="19"/>
      <c r="D234" s="19">
        <v>1</v>
      </c>
      <c r="E234" s="19">
        <v>1</v>
      </c>
      <c r="F234" s="20">
        <v>131124</v>
      </c>
      <c r="G234" s="19">
        <f t="shared" si="32"/>
        <v>1429</v>
      </c>
      <c r="H234" s="21">
        <v>1429</v>
      </c>
      <c r="I234" s="19"/>
      <c r="J234" s="19"/>
      <c r="K234" s="19"/>
      <c r="L234" s="19"/>
      <c r="M234" s="19"/>
      <c r="N234" s="41"/>
    </row>
    <row r="235" spans="1:14" ht="14.25">
      <c r="A235" s="19" t="s">
        <v>231</v>
      </c>
      <c r="B235" s="19"/>
      <c r="C235" s="19"/>
      <c r="D235" s="19"/>
      <c r="E235" s="19"/>
      <c r="F235" s="20">
        <v>131125</v>
      </c>
      <c r="G235" s="19">
        <f t="shared" si="32"/>
        <v>0</v>
      </c>
      <c r="H235" s="19"/>
      <c r="I235" s="19"/>
      <c r="J235" s="19"/>
      <c r="K235" s="19"/>
      <c r="L235" s="19"/>
      <c r="M235" s="19"/>
      <c r="N235" s="40"/>
    </row>
    <row r="236" spans="1:14" s="2" customFormat="1" ht="14.25">
      <c r="A236" s="20" t="s">
        <v>232</v>
      </c>
      <c r="B236" s="19"/>
      <c r="C236" s="19"/>
      <c r="D236" s="19"/>
      <c r="E236" s="19">
        <v>1</v>
      </c>
      <c r="F236" s="20">
        <v>131126</v>
      </c>
      <c r="G236" s="19">
        <f t="shared" si="32"/>
        <v>1700</v>
      </c>
      <c r="H236" s="21">
        <v>1671</v>
      </c>
      <c r="I236" s="19"/>
      <c r="J236" s="19">
        <v>29</v>
      </c>
      <c r="K236" s="19"/>
      <c r="L236" s="19"/>
      <c r="M236" s="19"/>
      <c r="N236" s="41"/>
    </row>
    <row r="237" spans="1:14" ht="14.25">
      <c r="A237" s="19" t="s">
        <v>233</v>
      </c>
      <c r="B237" s="19"/>
      <c r="C237" s="19"/>
      <c r="D237" s="19"/>
      <c r="E237" s="19"/>
      <c r="F237" s="20">
        <v>131127</v>
      </c>
      <c r="G237" s="19">
        <f t="shared" si="32"/>
        <v>0</v>
      </c>
      <c r="H237" s="19"/>
      <c r="I237" s="19"/>
      <c r="J237" s="19"/>
      <c r="K237" s="19"/>
      <c r="L237" s="19"/>
      <c r="M237" s="19"/>
      <c r="N237" s="40"/>
    </row>
    <row r="238" spans="1:14" s="2" customFormat="1" ht="14.25">
      <c r="A238" s="20" t="s">
        <v>234</v>
      </c>
      <c r="B238" s="19"/>
      <c r="C238" s="19"/>
      <c r="D238" s="19">
        <v>1</v>
      </c>
      <c r="E238" s="19">
        <v>1</v>
      </c>
      <c r="F238" s="20">
        <v>131128</v>
      </c>
      <c r="G238" s="19">
        <f t="shared" si="32"/>
        <v>1855</v>
      </c>
      <c r="H238" s="21">
        <v>1855</v>
      </c>
      <c r="I238" s="19"/>
      <c r="J238" s="19"/>
      <c r="K238" s="19"/>
      <c r="L238" s="19"/>
      <c r="M238" s="19"/>
      <c r="N238" s="41"/>
    </row>
    <row r="239" spans="1:14" ht="14.25">
      <c r="A239" s="19" t="s">
        <v>235</v>
      </c>
      <c r="B239" s="19"/>
      <c r="C239" s="19"/>
      <c r="D239" s="19"/>
      <c r="E239" s="19"/>
      <c r="F239" s="20">
        <v>131182</v>
      </c>
      <c r="G239" s="19">
        <f t="shared" si="32"/>
        <v>0</v>
      </c>
      <c r="H239" s="19"/>
      <c r="I239" s="19"/>
      <c r="J239" s="19"/>
      <c r="K239" s="19"/>
      <c r="L239" s="19"/>
      <c r="M239" s="19"/>
      <c r="N239" s="40"/>
    </row>
    <row r="240" spans="1:14" ht="14.25">
      <c r="A240" s="16" t="s">
        <v>35</v>
      </c>
      <c r="B240" s="16"/>
      <c r="C240" s="16"/>
      <c r="D240" s="16"/>
      <c r="E240" s="16"/>
      <c r="F240" s="23"/>
      <c r="G240" s="28">
        <f>SUM(G241:G244)</f>
        <v>0</v>
      </c>
      <c r="H240" s="28">
        <f aca="true" t="shared" si="38" ref="H240:M240">SUM(H241:H244)</f>
        <v>0</v>
      </c>
      <c r="I240" s="28">
        <f t="shared" si="38"/>
        <v>0</v>
      </c>
      <c r="J240" s="28">
        <f t="shared" si="38"/>
        <v>0</v>
      </c>
      <c r="K240" s="28">
        <f t="shared" si="38"/>
        <v>0</v>
      </c>
      <c r="L240" s="28">
        <f t="shared" si="38"/>
        <v>0</v>
      </c>
      <c r="M240" s="28">
        <f t="shared" si="38"/>
        <v>0</v>
      </c>
      <c r="N240" s="42"/>
    </row>
    <row r="241" spans="1:14" ht="14.25">
      <c r="A241" s="19" t="s">
        <v>236</v>
      </c>
      <c r="B241" s="19"/>
      <c r="C241" s="19"/>
      <c r="D241" s="19"/>
      <c r="E241" s="19"/>
      <c r="F241" s="20">
        <v>131181</v>
      </c>
      <c r="G241" s="19">
        <f t="shared" si="32"/>
        <v>0</v>
      </c>
      <c r="H241" s="19"/>
      <c r="I241" s="19"/>
      <c r="J241" s="19"/>
      <c r="K241" s="19"/>
      <c r="L241" s="19"/>
      <c r="M241" s="19"/>
      <c r="N241" s="40"/>
    </row>
    <row r="242" spans="1:14" ht="14.25">
      <c r="A242" s="19" t="s">
        <v>237</v>
      </c>
      <c r="B242" s="19"/>
      <c r="C242" s="19"/>
      <c r="D242" s="19"/>
      <c r="E242" s="19"/>
      <c r="F242" s="20">
        <v>131102</v>
      </c>
      <c r="G242" s="19">
        <f t="shared" si="32"/>
        <v>0</v>
      </c>
      <c r="H242" s="19"/>
      <c r="I242" s="19"/>
      <c r="J242" s="19"/>
      <c r="K242" s="19"/>
      <c r="L242" s="19"/>
      <c r="M242" s="19"/>
      <c r="N242" s="40"/>
    </row>
    <row r="243" spans="1:14" ht="14.25">
      <c r="A243" s="19" t="s">
        <v>238</v>
      </c>
      <c r="B243" s="19"/>
      <c r="C243" s="19"/>
      <c r="D243" s="19"/>
      <c r="E243" s="19"/>
      <c r="F243" s="25">
        <v>131111</v>
      </c>
      <c r="G243" s="19">
        <f t="shared" si="32"/>
        <v>0</v>
      </c>
      <c r="H243" s="26"/>
      <c r="I243" s="26"/>
      <c r="J243" s="26"/>
      <c r="K243" s="26"/>
      <c r="L243" s="26"/>
      <c r="M243" s="26"/>
      <c r="N243" s="40"/>
    </row>
    <row r="244" spans="1:14" ht="14.25">
      <c r="A244" s="19" t="s">
        <v>239</v>
      </c>
      <c r="B244" s="19"/>
      <c r="C244" s="19"/>
      <c r="D244" s="19"/>
      <c r="E244" s="19"/>
      <c r="F244" s="49">
        <v>131112</v>
      </c>
      <c r="G244" s="19">
        <f t="shared" si="32"/>
        <v>0</v>
      </c>
      <c r="H244" s="50"/>
      <c r="I244" s="50"/>
      <c r="J244" s="50"/>
      <c r="K244" s="50"/>
      <c r="L244" s="50"/>
      <c r="M244" s="50"/>
      <c r="N244" s="40"/>
    </row>
    <row r="245" spans="1:14" s="7" customFormat="1" ht="14.25">
      <c r="A245" s="51" t="s">
        <v>240</v>
      </c>
      <c r="B245" s="51"/>
      <c r="C245" s="51"/>
      <c r="D245" s="51"/>
      <c r="E245" s="51"/>
      <c r="F245" s="47">
        <v>139900</v>
      </c>
      <c r="G245" s="15">
        <f>G246+G247</f>
        <v>0</v>
      </c>
      <c r="H245" s="15">
        <f aca="true" t="shared" si="39" ref="H245:M245">H246+H247</f>
        <v>0</v>
      </c>
      <c r="I245" s="15">
        <f t="shared" si="39"/>
        <v>0</v>
      </c>
      <c r="J245" s="15">
        <f t="shared" si="39"/>
        <v>0</v>
      </c>
      <c r="K245" s="15">
        <f t="shared" si="39"/>
        <v>0</v>
      </c>
      <c r="L245" s="15">
        <f t="shared" si="39"/>
        <v>0</v>
      </c>
      <c r="M245" s="15">
        <f t="shared" si="39"/>
        <v>0</v>
      </c>
      <c r="N245" s="38"/>
    </row>
    <row r="246" spans="1:14" s="5" customFormat="1" ht="14.25">
      <c r="A246" s="51" t="s">
        <v>241</v>
      </c>
      <c r="B246" s="51"/>
      <c r="C246" s="51"/>
      <c r="D246" s="51"/>
      <c r="E246" s="51"/>
      <c r="F246" s="20"/>
      <c r="G246" s="26"/>
      <c r="H246" s="26"/>
      <c r="I246" s="26"/>
      <c r="J246" s="26"/>
      <c r="K246" s="26"/>
      <c r="L246" s="26"/>
      <c r="M246" s="26"/>
      <c r="N246" s="53"/>
    </row>
    <row r="247" spans="1:14" s="5" customFormat="1" ht="14.25">
      <c r="A247" s="51" t="s">
        <v>35</v>
      </c>
      <c r="B247" s="51"/>
      <c r="C247" s="51"/>
      <c r="D247" s="51"/>
      <c r="E247" s="51"/>
      <c r="F247" s="47"/>
      <c r="G247" s="18">
        <f>SUM(G248:G250)</f>
        <v>0</v>
      </c>
      <c r="H247" s="18">
        <f aca="true" t="shared" si="40" ref="H247:M247">SUM(H248:H250)</f>
        <v>0</v>
      </c>
      <c r="I247" s="18">
        <f t="shared" si="40"/>
        <v>0</v>
      </c>
      <c r="J247" s="18">
        <f t="shared" si="40"/>
        <v>0</v>
      </c>
      <c r="K247" s="18">
        <f t="shared" si="40"/>
        <v>0</v>
      </c>
      <c r="L247" s="18">
        <f t="shared" si="40"/>
        <v>0</v>
      </c>
      <c r="M247" s="18">
        <f t="shared" si="40"/>
        <v>0</v>
      </c>
      <c r="N247" s="53"/>
    </row>
    <row r="248" spans="1:14" s="5" customFormat="1" ht="14.25">
      <c r="A248" s="48" t="s">
        <v>242</v>
      </c>
      <c r="B248" s="48"/>
      <c r="C248" s="48"/>
      <c r="D248" s="48"/>
      <c r="E248" s="48"/>
      <c r="F248" s="20">
        <v>130638</v>
      </c>
      <c r="G248" s="48"/>
      <c r="H248" s="48"/>
      <c r="I248" s="48"/>
      <c r="J248" s="48"/>
      <c r="K248" s="48"/>
      <c r="L248" s="48"/>
      <c r="M248" s="48"/>
      <c r="N248" s="44"/>
    </row>
    <row r="249" spans="1:14" s="5" customFormat="1" ht="14.25">
      <c r="A249" s="48" t="s">
        <v>243</v>
      </c>
      <c r="B249" s="48"/>
      <c r="C249" s="48"/>
      <c r="D249" s="48"/>
      <c r="E249" s="48"/>
      <c r="F249" s="20">
        <v>130629</v>
      </c>
      <c r="G249" s="48"/>
      <c r="H249" s="48"/>
      <c r="I249" s="48"/>
      <c r="J249" s="48"/>
      <c r="K249" s="48"/>
      <c r="L249" s="48"/>
      <c r="M249" s="48"/>
      <c r="N249" s="44"/>
    </row>
    <row r="250" spans="1:14" s="5" customFormat="1" ht="14.25">
      <c r="A250" s="48" t="s">
        <v>244</v>
      </c>
      <c r="B250" s="48"/>
      <c r="C250" s="48"/>
      <c r="D250" s="48"/>
      <c r="E250" s="48"/>
      <c r="F250" s="20">
        <v>130632</v>
      </c>
      <c r="G250" s="48"/>
      <c r="H250" s="48"/>
      <c r="I250" s="48"/>
      <c r="J250" s="48"/>
      <c r="K250" s="48"/>
      <c r="L250" s="48"/>
      <c r="M250" s="48"/>
      <c r="N250" s="44"/>
    </row>
    <row r="251" spans="1:14" s="7" customFormat="1" ht="14.25">
      <c r="A251" s="51" t="s">
        <v>245</v>
      </c>
      <c r="B251" s="51"/>
      <c r="C251" s="51"/>
      <c r="D251" s="16"/>
      <c r="E251" s="16"/>
      <c r="F251" s="47">
        <v>130682</v>
      </c>
      <c r="G251" s="15">
        <f>G252</f>
        <v>0</v>
      </c>
      <c r="H251" s="15">
        <f aca="true" t="shared" si="41" ref="H251:M251">H252</f>
        <v>0</v>
      </c>
      <c r="I251" s="15">
        <f t="shared" si="41"/>
        <v>0</v>
      </c>
      <c r="J251" s="15">
        <f t="shared" si="41"/>
        <v>0</v>
      </c>
      <c r="K251" s="15">
        <f t="shared" si="41"/>
        <v>0</v>
      </c>
      <c r="L251" s="15">
        <f t="shared" si="41"/>
        <v>0</v>
      </c>
      <c r="M251" s="15">
        <f t="shared" si="41"/>
        <v>0</v>
      </c>
      <c r="N251" s="38"/>
    </row>
    <row r="252" spans="1:14" s="5" customFormat="1" ht="14.25">
      <c r="A252" s="51" t="s">
        <v>20</v>
      </c>
      <c r="B252" s="51"/>
      <c r="C252" s="51"/>
      <c r="D252" s="16"/>
      <c r="E252" s="16"/>
      <c r="F252" s="25"/>
      <c r="G252" s="26"/>
      <c r="H252" s="26"/>
      <c r="I252" s="26"/>
      <c r="J252" s="26"/>
      <c r="K252" s="26"/>
      <c r="L252" s="26"/>
      <c r="M252" s="26"/>
      <c r="N252" s="53"/>
    </row>
    <row r="253" spans="1:14" s="7" customFormat="1" ht="14.25">
      <c r="A253" s="51" t="s">
        <v>246</v>
      </c>
      <c r="B253" s="51"/>
      <c r="C253" s="51"/>
      <c r="D253" s="16"/>
      <c r="E253" s="16"/>
      <c r="F253" s="47">
        <v>130181</v>
      </c>
      <c r="G253" s="15">
        <f>G254</f>
        <v>0</v>
      </c>
      <c r="H253" s="15"/>
      <c r="I253" s="15"/>
      <c r="J253" s="15"/>
      <c r="K253" s="15"/>
      <c r="L253" s="15"/>
      <c r="M253" s="15"/>
      <c r="N253" s="38"/>
    </row>
    <row r="254" spans="1:14" ht="14.25">
      <c r="A254" s="16" t="s">
        <v>20</v>
      </c>
      <c r="B254" s="16"/>
      <c r="C254" s="16"/>
      <c r="D254" s="16"/>
      <c r="E254" s="16"/>
      <c r="F254" s="20"/>
      <c r="G254" s="26"/>
      <c r="H254" s="26"/>
      <c r="I254" s="26"/>
      <c r="J254" s="26"/>
      <c r="K254" s="26"/>
      <c r="L254" s="26"/>
      <c r="M254" s="26"/>
      <c r="N254" s="42"/>
    </row>
    <row r="255" spans="1:13" ht="14.25">
      <c r="A255" s="52"/>
      <c r="B255" s="52"/>
      <c r="C255" s="52"/>
      <c r="D255" s="52"/>
      <c r="E255" s="52"/>
      <c r="F255" s="9"/>
      <c r="G255" s="9"/>
      <c r="H255" s="9"/>
      <c r="I255" s="9"/>
      <c r="J255" s="9"/>
      <c r="K255" s="9"/>
      <c r="L255" s="9"/>
      <c r="M255" s="9"/>
    </row>
  </sheetData>
  <sheetProtection/>
  <mergeCells count="12">
    <mergeCell ref="A2:N2"/>
    <mergeCell ref="M3:N3"/>
    <mergeCell ref="H4:I4"/>
    <mergeCell ref="A4:A6"/>
    <mergeCell ref="F4:F6"/>
    <mergeCell ref="G4:G6"/>
    <mergeCell ref="H5:H6"/>
    <mergeCell ref="J4:J6"/>
    <mergeCell ref="K4:K6"/>
    <mergeCell ref="L4:L6"/>
    <mergeCell ref="M4:M6"/>
    <mergeCell ref="N4:N6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2020-04-16T01:11:34Z</cp:lastPrinted>
  <dcterms:created xsi:type="dcterms:W3CDTF">2011-03-24T05:58:02Z</dcterms:created>
  <dcterms:modified xsi:type="dcterms:W3CDTF">2021-02-01T01:30:29Z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